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mc:AlternateContent xmlns:mc="http://schemas.openxmlformats.org/markup-compatibility/2006">
    <mc:Choice Requires="x15">
      <x15ac:absPath xmlns:x15ac="http://schemas.microsoft.com/office/spreadsheetml/2010/11/ac" url="C:\Users\Quick Service PC\Documents\PACK1-INTEGRADOS V3\Lote 7\11112_ESCUELA DE EDUCACIÓN PARVULARIA_JARDINES DE LA SABANA\DOCUMENTOS COMPLEMENTARIOS\PLAN DE OFERTA\"/>
    </mc:Choice>
  </mc:AlternateContent>
  <xr:revisionPtr revIDLastSave="0" documentId="13_ncr:1_{3CCBF5FE-B82F-4015-9495-D28A27E7870D}" xr6:coauthVersionLast="47" xr6:coauthVersionMax="47" xr10:uidLastSave="{00000000-0000-0000-0000-000000000000}"/>
  <bookViews>
    <workbookView xWindow="-110" yWindow="-110" windowWidth="19420" windowHeight="10420" tabRatio="630" xr2:uid="{00000000-000D-0000-FFFF-FFFF00000000}"/>
  </bookViews>
  <sheets>
    <sheet name="PLAN DE OFERTA" sheetId="47" r:id="rId1"/>
    <sheet name="1. PRESUPUESTO REHAB (3)" sheetId="48" state="hidden" r:id="rId2"/>
  </sheets>
  <definedNames>
    <definedName name="_xlnm._FilterDatabase" localSheetId="0" hidden="1">'PLAN DE OFERTA'!$A$5:$G$5</definedName>
    <definedName name="_Toc54091609" localSheetId="1">'1. PRESUPUESTO REHAB (3)'!#REF!</definedName>
    <definedName name="_Toc54091609" localSheetId="0">'PLAN DE OFERTA'!#REF!</definedName>
    <definedName name="_Toc54091610" localSheetId="1">'1. PRESUPUESTO REHAB (3)'!#REF!</definedName>
    <definedName name="_Toc54091610" localSheetId="0">'PLAN DE OFERTA'!#REF!</definedName>
    <definedName name="_Toc54091611" localSheetId="1">'1. PRESUPUESTO REHAB (3)'!#REF!</definedName>
    <definedName name="_Toc54091611" localSheetId="0">'PLAN DE OFERTA'!#REF!</definedName>
    <definedName name="_Toc54091612" localSheetId="1">'1. PRESUPUESTO REHAB (3)'!#REF!</definedName>
    <definedName name="_Toc54091612" localSheetId="0">'PLAN DE OFERTA'!#REF!</definedName>
    <definedName name="_Toc54091613" localSheetId="1">'1. PRESUPUESTO REHAB (3)'!#REF!</definedName>
    <definedName name="_Toc54091613" localSheetId="0">'PLAN DE OFERTA'!#REF!</definedName>
    <definedName name="_Toc54091744" localSheetId="1">'1. PRESUPUESTO REHAB (3)'!$B$272</definedName>
    <definedName name="_Toc54091744" localSheetId="0">'PLAN DE OFERTA'!#REF!</definedName>
    <definedName name="_Toc54091746" localSheetId="1">'1. PRESUPUESTO REHAB (3)'!$B$274</definedName>
    <definedName name="_Toc54091746" localSheetId="0">'PLAN DE OFERTA'!#REF!</definedName>
    <definedName name="_Toc54091747" localSheetId="1">'1. PRESUPUESTO REHAB (3)'!$B$275</definedName>
    <definedName name="_Toc54091747" localSheetId="0">'PLAN DE OFERTA'!#REF!</definedName>
    <definedName name="_Toc54091749" localSheetId="1">'1. PRESUPUESTO REHAB (3)'!$B$277</definedName>
    <definedName name="_Toc54091749" localSheetId="0">'PLAN DE OFERTA'!#REF!</definedName>
    <definedName name="_xlnm.Print_Area" localSheetId="1">'1. PRESUPUESTO REHAB (3)'!$A$2:$G$305</definedName>
    <definedName name="_xlnm.Print_Area" localSheetId="0">'PLAN DE OFERTA'!$A$1:$G$61</definedName>
    <definedName name="_xlnm.Print_Titles" localSheetId="1">'1. PRESUPUESTO REHAB (3)'!$2:$8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3" i="48" l="1"/>
  <c r="I13" i="48" s="1"/>
  <c r="J13" i="48" s="1"/>
  <c r="H14" i="48"/>
  <c r="I14" i="48" s="1"/>
  <c r="H15" i="48"/>
  <c r="H16" i="48"/>
  <c r="I16" i="48" s="1"/>
  <c r="J16" i="48" s="1"/>
  <c r="H17" i="48"/>
  <c r="I17" i="48" s="1"/>
  <c r="J17" i="48" s="1"/>
  <c r="H18" i="48"/>
  <c r="I18" i="48" s="1"/>
  <c r="H19" i="48"/>
  <c r="I19" i="48" s="1"/>
  <c r="J19" i="48" s="1"/>
  <c r="K19" i="48" s="1"/>
  <c r="H20" i="48"/>
  <c r="I20" i="48" s="1"/>
  <c r="H21" i="48"/>
  <c r="H22" i="48"/>
  <c r="I22" i="48"/>
  <c r="J22" i="48"/>
  <c r="H29" i="48"/>
  <c r="H33" i="48"/>
  <c r="H34" i="48"/>
  <c r="I34" i="48" s="1"/>
  <c r="H47" i="48"/>
  <c r="I47" i="48" s="1"/>
  <c r="J47" i="48" s="1"/>
  <c r="H50" i="48"/>
  <c r="I50" i="48" s="1"/>
  <c r="J50" i="48" s="1"/>
  <c r="K50" i="48" s="1"/>
  <c r="H53" i="48"/>
  <c r="I53" i="48"/>
  <c r="J53" i="48" s="1"/>
  <c r="K53" i="48" s="1"/>
  <c r="H56" i="48"/>
  <c r="I56" i="48" s="1"/>
  <c r="H60" i="48"/>
  <c r="I60" i="48" s="1"/>
  <c r="J60" i="48" s="1"/>
  <c r="K60" i="48" s="1"/>
  <c r="H86" i="48"/>
  <c r="I86" i="48" s="1"/>
  <c r="J86" i="48" s="1"/>
  <c r="H87" i="48"/>
  <c r="I87" i="48" s="1"/>
  <c r="J87" i="48" s="1"/>
  <c r="H104" i="48"/>
  <c r="H107" i="48"/>
  <c r="I107" i="48" s="1"/>
  <c r="J107" i="48" s="1"/>
  <c r="H108" i="48"/>
  <c r="I108" i="48" s="1"/>
  <c r="J108" i="48" s="1"/>
  <c r="H112" i="48"/>
  <c r="I112" i="48"/>
  <c r="J112" i="48" s="1"/>
  <c r="K112" i="48" s="1"/>
  <c r="H113" i="48"/>
  <c r="I113" i="48" s="1"/>
  <c r="J113" i="48" s="1"/>
  <c r="H114" i="48"/>
  <c r="I114" i="48" s="1"/>
  <c r="H115" i="48"/>
  <c r="I115" i="48" s="1"/>
  <c r="H120" i="48"/>
  <c r="I120" i="48" s="1"/>
  <c r="J120" i="48" s="1"/>
  <c r="H124" i="48"/>
  <c r="I124" i="48" s="1"/>
  <c r="J124" i="48" s="1"/>
  <c r="H125" i="48"/>
  <c r="I125" i="48" s="1"/>
  <c r="J125" i="48" s="1"/>
  <c r="H193" i="48"/>
  <c r="I193" i="48" s="1"/>
  <c r="J193" i="48" s="1"/>
  <c r="H195" i="48"/>
  <c r="I195" i="48" s="1"/>
  <c r="J195" i="48" s="1"/>
  <c r="K195" i="48" s="1"/>
  <c r="H197" i="48"/>
  <c r="I197" i="48" s="1"/>
  <c r="J197" i="48" s="1"/>
  <c r="H198" i="48"/>
  <c r="I198" i="48" s="1"/>
  <c r="J198" i="48" s="1"/>
  <c r="H206" i="48"/>
  <c r="I206" i="48" s="1"/>
  <c r="H232" i="48"/>
  <c r="I232" i="48" s="1"/>
  <c r="H233" i="48"/>
  <c r="I233" i="48" s="1"/>
  <c r="H234" i="48"/>
  <c r="I234" i="48" s="1"/>
  <c r="H235" i="48"/>
  <c r="I235" i="48" s="1"/>
  <c r="J235" i="48" s="1"/>
  <c r="K235" i="48" s="1"/>
  <c r="H236" i="48"/>
  <c r="I236" i="48" s="1"/>
  <c r="H237" i="48"/>
  <c r="I237" i="48" s="1"/>
  <c r="J237" i="48" s="1"/>
  <c r="H238" i="48"/>
  <c r="I238" i="48" s="1"/>
  <c r="J238" i="48" s="1"/>
  <c r="H239" i="48"/>
  <c r="I239" i="48" s="1"/>
  <c r="J239" i="48" s="1"/>
  <c r="H240" i="48"/>
  <c r="I240" i="48" s="1"/>
  <c r="J240" i="48" s="1"/>
  <c r="H281" i="48"/>
  <c r="I281" i="48" s="1"/>
  <c r="H284" i="48"/>
  <c r="I284" i="48" s="1"/>
  <c r="J284" i="48" s="1"/>
  <c r="H286" i="48"/>
  <c r="I286" i="48" s="1"/>
  <c r="J286" i="48" s="1"/>
  <c r="K286" i="48" s="1"/>
  <c r="H287" i="48"/>
  <c r="H288" i="48"/>
  <c r="I288" i="48" s="1"/>
  <c r="J288" i="48" s="1"/>
  <c r="H290" i="48"/>
  <c r="I290" i="48"/>
  <c r="J290" i="48" s="1"/>
  <c r="H291" i="48"/>
  <c r="I291" i="48" s="1"/>
  <c r="J291" i="48" s="1"/>
  <c r="H292" i="48"/>
  <c r="I292" i="48" s="1"/>
  <c r="J292" i="48" s="1"/>
  <c r="H293" i="48"/>
  <c r="I293" i="48" s="1"/>
  <c r="H294" i="48"/>
  <c r="I294" i="48" s="1"/>
  <c r="J294" i="48" s="1"/>
  <c r="H295" i="48"/>
  <c r="I295" i="48" s="1"/>
  <c r="J295" i="48" s="1"/>
  <c r="K295" i="48" s="1"/>
  <c r="H296" i="48"/>
  <c r="I296" i="48" s="1"/>
  <c r="J296" i="48" s="1"/>
  <c r="H297" i="48"/>
  <c r="I297" i="48" s="1"/>
  <c r="J297" i="48" s="1"/>
  <c r="J234" i="48" l="1"/>
  <c r="K234" i="48" s="1"/>
  <c r="K107" i="48"/>
  <c r="L107" i="48" s="1"/>
  <c r="K296" i="48"/>
  <c r="L296" i="48"/>
  <c r="J236" i="48"/>
  <c r="K236" i="48" s="1"/>
  <c r="L236" i="48" s="1"/>
  <c r="K87" i="48"/>
  <c r="L87" i="48" s="1"/>
  <c r="K294" i="48"/>
  <c r="L294" i="48" s="1"/>
  <c r="K47" i="48"/>
  <c r="L47" i="48" s="1"/>
  <c r="I287" i="48"/>
  <c r="K284" i="48"/>
  <c r="L284" i="48" s="1"/>
  <c r="K125" i="48"/>
  <c r="L125" i="48" s="1"/>
  <c r="L53" i="48"/>
  <c r="K120" i="48"/>
  <c r="L120" i="48" s="1"/>
  <c r="K198" i="48"/>
  <c r="L198" i="48" s="1"/>
  <c r="J114" i="48"/>
  <c r="K114" i="48" s="1"/>
  <c r="I104" i="48"/>
  <c r="I33" i="48"/>
  <c r="J18" i="48"/>
  <c r="K18" i="48" s="1"/>
  <c r="J281" i="48"/>
  <c r="J56" i="48"/>
  <c r="K56" i="48" s="1"/>
  <c r="J206" i="48"/>
  <c r="J34" i="48"/>
  <c r="J115" i="48"/>
  <c r="J20" i="48"/>
  <c r="K20" i="48" s="1"/>
  <c r="J14" i="48"/>
  <c r="K14" i="48" s="1"/>
  <c r="J233" i="48"/>
  <c r="J293" i="48"/>
  <c r="K17" i="48"/>
  <c r="L17" i="48" s="1"/>
  <c r="K290" i="48"/>
  <c r="L290" i="48" s="1"/>
  <c r="I29" i="48"/>
  <c r="I21" i="48"/>
  <c r="I15" i="48"/>
  <c r="K238" i="48"/>
  <c r="L238" i="48" s="1"/>
  <c r="K22" i="48"/>
  <c r="L22" i="48" s="1"/>
  <c r="K297" i="48"/>
  <c r="L297" i="48" s="1"/>
  <c r="K291" i="48"/>
  <c r="L291" i="48" s="1"/>
  <c r="K197" i="48"/>
  <c r="L197" i="48" s="1"/>
  <c r="K193" i="48"/>
  <c r="L193" i="48" s="1"/>
  <c r="K113" i="48"/>
  <c r="L113" i="48" s="1"/>
  <c r="K108" i="48"/>
  <c r="L108" i="48" s="1"/>
  <c r="K86" i="48"/>
  <c r="L86" i="48" s="1"/>
  <c r="K288" i="48"/>
  <c r="L288" i="48" s="1"/>
  <c r="K239" i="48"/>
  <c r="L239" i="48" s="1"/>
  <c r="K237" i="48"/>
  <c r="L237" i="48" s="1"/>
  <c r="K13" i="48"/>
  <c r="L13" i="48" s="1"/>
  <c r="L295" i="48"/>
  <c r="K292" i="48"/>
  <c r="L292" i="48" s="1"/>
  <c r="L286" i="48"/>
  <c r="K240" i="48"/>
  <c r="L240" i="48" s="1"/>
  <c r="L235" i="48"/>
  <c r="L195" i="48"/>
  <c r="K124" i="48"/>
  <c r="L124" i="48" s="1"/>
  <c r="L112" i="48"/>
  <c r="L60" i="48"/>
  <c r="L50" i="48"/>
  <c r="L19" i="48"/>
  <c r="K16" i="48"/>
  <c r="L16" i="48" s="1"/>
  <c r="L234" i="48" l="1"/>
  <c r="L114" i="48"/>
  <c r="J104" i="48"/>
  <c r="J33" i="48"/>
  <c r="J287" i="48"/>
  <c r="K34" i="48"/>
  <c r="L34" i="48" s="1"/>
  <c r="K281" i="48"/>
  <c r="L281" i="48" s="1"/>
  <c r="J15" i="48"/>
  <c r="K293" i="48"/>
  <c r="L293" i="48" s="1"/>
  <c r="L20" i="48"/>
  <c r="J21" i="48"/>
  <c r="J29" i="48"/>
  <c r="K115" i="48"/>
  <c r="L115" i="48" s="1"/>
  <c r="K206" i="48"/>
  <c r="L206" i="48" s="1"/>
  <c r="K233" i="48"/>
  <c r="L233" i="48" s="1"/>
  <c r="L56" i="48"/>
  <c r="L14" i="48"/>
  <c r="L18" i="48"/>
  <c r="K287" i="48" l="1"/>
  <c r="L287" i="48" s="1"/>
  <c r="K33" i="48"/>
  <c r="L33" i="48" s="1"/>
  <c r="K104" i="48"/>
  <c r="L104" i="48" s="1"/>
  <c r="K29" i="48"/>
  <c r="L29" i="48" s="1"/>
  <c r="K15" i="48"/>
  <c r="L15" i="48" s="1"/>
  <c r="K21" i="48"/>
  <c r="L21" i="48" s="1"/>
  <c r="F297" i="48" l="1"/>
  <c r="F296" i="48"/>
  <c r="F295" i="48"/>
  <c r="F294" i="48"/>
  <c r="F293" i="48"/>
  <c r="F292" i="48"/>
  <c r="F291" i="48"/>
  <c r="F290" i="48"/>
  <c r="F288" i="48"/>
  <c r="F287" i="48"/>
  <c r="F286" i="48"/>
  <c r="F284" i="48"/>
  <c r="G282" i="48" s="1"/>
  <c r="F281" i="48"/>
  <c r="F280" i="48"/>
  <c r="F279" i="48"/>
  <c r="F278" i="48"/>
  <c r="F277" i="48"/>
  <c r="F276" i="48"/>
  <c r="F275" i="48"/>
  <c r="F274" i="48"/>
  <c r="F273" i="48"/>
  <c r="F272" i="48"/>
  <c r="F271" i="48"/>
  <c r="F270" i="48"/>
  <c r="F269" i="48"/>
  <c r="F268" i="48"/>
  <c r="F267" i="48"/>
  <c r="F266" i="48"/>
  <c r="F265" i="48"/>
  <c r="F264" i="48"/>
  <c r="F263" i="48"/>
  <c r="F262" i="48"/>
  <c r="F261" i="48"/>
  <c r="F260" i="48"/>
  <c r="F259" i="48"/>
  <c r="F258" i="48"/>
  <c r="F257" i="48"/>
  <c r="F256" i="48"/>
  <c r="F255" i="48"/>
  <c r="F254" i="48"/>
  <c r="F253" i="48"/>
  <c r="F252" i="48"/>
  <c r="F251" i="48"/>
  <c r="F250" i="48"/>
  <c r="G244" i="48"/>
  <c r="F242" i="48"/>
  <c r="F240" i="48"/>
  <c r="F239" i="48"/>
  <c r="F238" i="48"/>
  <c r="F237" i="48"/>
  <c r="F236" i="48"/>
  <c r="F235" i="48"/>
  <c r="D234" i="48"/>
  <c r="F234" i="48" s="1"/>
  <c r="F233" i="48"/>
  <c r="F232" i="48"/>
  <c r="F231" i="48"/>
  <c r="F229" i="48"/>
  <c r="F228" i="48"/>
  <c r="F227" i="48"/>
  <c r="F226" i="48"/>
  <c r="F225" i="48"/>
  <c r="F224" i="48"/>
  <c r="F223" i="48"/>
  <c r="F222" i="48"/>
  <c r="F221" i="48"/>
  <c r="F220" i="48"/>
  <c r="F219" i="48"/>
  <c r="F218" i="48"/>
  <c r="F217" i="48"/>
  <c r="F216" i="48"/>
  <c r="F215" i="48"/>
  <c r="F211" i="48"/>
  <c r="F210" i="48"/>
  <c r="F209" i="48"/>
  <c r="F208" i="48"/>
  <c r="F207" i="48"/>
  <c r="F206" i="48"/>
  <c r="F205" i="48"/>
  <c r="F204" i="48"/>
  <c r="F203" i="48"/>
  <c r="F202" i="48"/>
  <c r="F201" i="48"/>
  <c r="F200" i="48"/>
  <c r="F198" i="48"/>
  <c r="F197" i="48"/>
  <c r="F195" i="48"/>
  <c r="F193" i="48"/>
  <c r="F184" i="48"/>
  <c r="F181" i="48"/>
  <c r="F180" i="48"/>
  <c r="F179" i="48"/>
  <c r="F178" i="48"/>
  <c r="F177" i="48"/>
  <c r="F176" i="48"/>
  <c r="F175" i="48"/>
  <c r="F174" i="48"/>
  <c r="F171" i="48"/>
  <c r="F170" i="48"/>
  <c r="F169" i="48"/>
  <c r="F168" i="48"/>
  <c r="F167" i="48"/>
  <c r="F166" i="48"/>
  <c r="F165" i="48"/>
  <c r="F164" i="48"/>
  <c r="F163" i="48"/>
  <c r="F162" i="48"/>
  <c r="F161" i="48"/>
  <c r="F160" i="48"/>
  <c r="F159" i="48"/>
  <c r="F158" i="48"/>
  <c r="F157" i="48"/>
  <c r="F156" i="48"/>
  <c r="F155" i="48"/>
  <c r="F154" i="48"/>
  <c r="F153" i="48"/>
  <c r="F152" i="48"/>
  <c r="F151" i="48"/>
  <c r="F150" i="48"/>
  <c r="F149" i="48"/>
  <c r="F148" i="48"/>
  <c r="F144" i="48"/>
  <c r="F141" i="48"/>
  <c r="F140" i="48"/>
  <c r="F138" i="48"/>
  <c r="F137" i="48"/>
  <c r="F136" i="48"/>
  <c r="F135" i="48"/>
  <c r="F134" i="48"/>
  <c r="F133" i="48"/>
  <c r="F132" i="48"/>
  <c r="F131" i="48"/>
  <c r="F125" i="48"/>
  <c r="F124" i="48"/>
  <c r="F120" i="48"/>
  <c r="D115" i="48"/>
  <c r="F115" i="48" s="1"/>
  <c r="D114" i="48"/>
  <c r="F114" i="48" s="1"/>
  <c r="F113" i="48"/>
  <c r="F112" i="48"/>
  <c r="F108" i="48"/>
  <c r="F107" i="48"/>
  <c r="D104" i="48"/>
  <c r="F104" i="48" s="1"/>
  <c r="G103" i="48" s="1"/>
  <c r="F101" i="48"/>
  <c r="G98" i="48" s="1"/>
  <c r="F96" i="48"/>
  <c r="F95" i="48"/>
  <c r="F92" i="48"/>
  <c r="F91" i="48"/>
  <c r="F87" i="48"/>
  <c r="D86" i="48"/>
  <c r="F86" i="48" s="1"/>
  <c r="F85" i="48"/>
  <c r="F82" i="48"/>
  <c r="F81" i="48"/>
  <c r="F80" i="48"/>
  <c r="F78" i="48"/>
  <c r="E73" i="48"/>
  <c r="F71" i="48"/>
  <c r="F70" i="48"/>
  <c r="F69" i="48"/>
  <c r="F68" i="48"/>
  <c r="E67" i="48"/>
  <c r="F65" i="48"/>
  <c r="F64" i="48"/>
  <c r="F63" i="48"/>
  <c r="E62" i="48"/>
  <c r="F60" i="48"/>
  <c r="E57" i="48"/>
  <c r="F56" i="48"/>
  <c r="E54" i="48"/>
  <c r="F53" i="48"/>
  <c r="E51" i="48"/>
  <c r="F50" i="48"/>
  <c r="E48" i="48"/>
  <c r="F47" i="48"/>
  <c r="F45" i="48"/>
  <c r="F44" i="48"/>
  <c r="D43" i="48"/>
  <c r="D42" i="48"/>
  <c r="F41" i="48"/>
  <c r="F38" i="48"/>
  <c r="F37" i="48"/>
  <c r="F34" i="48"/>
  <c r="F33" i="48"/>
  <c r="F28" i="48"/>
  <c r="D26" i="48"/>
  <c r="E24" i="48"/>
  <c r="F20" i="48"/>
  <c r="F17" i="48"/>
  <c r="F15" i="48"/>
  <c r="F13" i="48"/>
  <c r="F12" i="48"/>
  <c r="F11" i="48"/>
  <c r="F10" i="48"/>
  <c r="G289" i="48" l="1"/>
  <c r="G89" i="48"/>
  <c r="H32" i="48"/>
  <c r="J310" i="48"/>
  <c r="F48" i="48"/>
  <c r="J311" i="48" s="1"/>
  <c r="H48" i="48"/>
  <c r="I48" i="48"/>
  <c r="F57" i="48"/>
  <c r="J314" i="48" s="1"/>
  <c r="H57" i="48"/>
  <c r="I57" i="48" s="1"/>
  <c r="G249" i="48"/>
  <c r="G106" i="48"/>
  <c r="H51" i="48"/>
  <c r="H54" i="48"/>
  <c r="I54" i="48" s="1"/>
  <c r="G173" i="48"/>
  <c r="G183" i="48"/>
  <c r="G213" i="48"/>
  <c r="G77" i="48"/>
  <c r="G143" i="48"/>
  <c r="G94" i="48"/>
  <c r="G84" i="48"/>
  <c r="J315" i="48" s="1"/>
  <c r="G110" i="48"/>
  <c r="F54" i="48"/>
  <c r="H52" i="48" s="1"/>
  <c r="F51" i="48"/>
  <c r="H49" i="48" s="1"/>
  <c r="H55" i="48" l="1"/>
  <c r="J312" i="48"/>
  <c r="H46" i="48"/>
  <c r="J54" i="48"/>
  <c r="K54" i="48" s="1"/>
  <c r="L54" i="48" s="1"/>
  <c r="J48" i="48"/>
  <c r="K48" i="48" s="1"/>
  <c r="J313" i="48"/>
  <c r="J316" i="48"/>
  <c r="I51" i="48"/>
  <c r="J57" i="48"/>
  <c r="G30" i="48"/>
  <c r="K317" i="48" l="1"/>
  <c r="L48" i="48"/>
  <c r="K57" i="48"/>
  <c r="L57" i="48" s="1"/>
  <c r="J51" i="48"/>
  <c r="K51" i="48" s="1"/>
  <c r="E23" i="48"/>
  <c r="F23" i="48" s="1"/>
  <c r="G9" i="48" s="1"/>
  <c r="L317" i="48" s="1"/>
  <c r="M317" i="48" s="1"/>
  <c r="L51" i="48" l="1"/>
  <c r="G298" i="48"/>
  <c r="G299" i="48" l="1"/>
  <c r="G300" i="48"/>
  <c r="G301" i="48" l="1"/>
  <c r="G302" i="48" s="1"/>
  <c r="G303" i="48" s="1"/>
  <c r="G304" i="48" l="1"/>
  <c r="G305" i="48" s="1"/>
  <c r="D39" i="4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tc={43FFDE43-A142-3A47-96FB-3A53D5AE4B10}</author>
    <author>tc={EE99703B-CAF3-8241-B085-0CBFDC2F2DB6}</author>
    <author>tc={7C8567CC-132C-8E4C-A5B4-CA5A353B1EA6}</author>
    <author>tc={BB92FF91-436A-6F4B-BE6A-FE9AA45198F5}</author>
    <author>tc={CE1CE531-E25D-404F-B5EB-E2942B788F19}</author>
    <author>tc={5D846027-F9BD-7D4F-B506-B084EE32D8FA}</author>
    <author>tc={B15E85C6-C89D-B84B-A64C-800F501C1DFE}</author>
    <author>tc={72C01077-A1B2-E04A-B230-C73A3A895C3C}</author>
    <author>tc={FDC2EB76-CDC2-7642-A4A4-E52E7B052A3D}</author>
    <author>tc={26D6C635-4B33-D246-869B-C67D21D6C6B1}</author>
    <author>tc={37EBFDB1-4830-D449-A4A8-F788938079CF}</author>
    <author>tc={34496582-D320-C14F-B0CC-EDCE66C2171D}</author>
    <author>tc={61BCF691-1EBB-AA42-9691-F5F2E36B97C9}</author>
    <author>tc={444915DF-C79D-5643-B519-6AF882E4FD52}</author>
    <author>tc={6769456A-635B-C24D-AFCF-C3B77AF3B648}</author>
    <author>tc={E3867466-B83C-0148-87BE-851AC8E9BB46}</author>
    <author>tc={C90168DF-4C3C-9C47-A4BB-32B8F823C60C}</author>
    <author>tc={A80F5A2D-4E0C-174A-9DA5-E1E40545CA84}</author>
    <author>tc={536F072F-C743-0348-B050-47E2F5F498ED}</author>
    <author>tc={B0557A95-419B-5B4D-872B-3B63903A47B9}</author>
    <author>tc={433C020E-5340-2243-88AF-D56DEFE2FB1A}</author>
    <author>tc={137E973A-B2BD-8948-8FFE-5505A3779143}</author>
    <author>tc={6E3194CC-F8D9-E341-AEB2-5D9C9A2425D7}</author>
    <author>tc={790E8C55-F548-0F44-A922-30F05C213C8B}</author>
    <author>tc={89E0E5D9-A2EB-DD4D-AD36-67B7EB356A08}</author>
    <author>tc={2920CA7F-321A-A040-8F2E-C5E5075B9927}</author>
    <author>tc={79FBF81E-E29E-EE49-9C52-6F79AFBD3519}</author>
    <author>tc={D12918EB-4C05-F348-B5EE-CDA3F8DDA3CE}</author>
    <author>tc={BE6DD9A0-A240-1C49-869E-CD892FCFEE0D}</author>
    <author>tc={6FAD7335-9F3E-F84D-9AA2-AD5998A2C796}</author>
    <author>tc={357FD08F-6B7D-8742-A0E2-812697517799}</author>
    <author>tc={1A009755-8260-2148-9135-BF87993F5546}</author>
    <author>tc={FCAA4BF3-5703-344D-9932-4EC2E53D9F7D}</author>
    <author>tc={43B5CD19-71CF-694D-B222-7D6ABA598641}</author>
    <author>tc={F62F0936-4F18-6247-931B-277B1F2661AA}</author>
    <author>tc={509CE851-A300-E14B-B6DD-D1A520C852F7}</author>
    <author>tc={DAE0F11A-F3EC-5E4B-9FC5-7EBF2F1F9001}</author>
    <author>tc={0A277B7B-C861-7E42-9654-667EEA6A5BB7}</author>
    <author>tc={2DBCD020-5259-6740-906D-43500B26707E}</author>
    <author>tc={6C52457A-682C-0742-B0E4-00D78AD49007}</author>
    <author>tc={BCB82AB9-83DF-A146-AA63-D8472AFCEC4C}</author>
    <author>tc={124F90E4-EA39-3C40-9EAF-F7A70D3C6EDC}</author>
    <author>tc={75DE6861-31F2-B040-BA74-BB8991D1B973}</author>
    <author>tc={35ACE197-E9A4-8A44-8D50-CFD2456CB0B2}</author>
    <author>tc={6D5A9243-A200-B24B-96C1-CE75396E1471}</author>
    <author>tc={95BB5D83-74C2-B94A-8774-6C6DE8F80864}</author>
    <author>tc={D5F97316-180B-C443-9CAF-1B29D14138B3}</author>
    <author>tc={096B1C4B-728E-1D46-9497-2FAC49DDEE2C}</author>
    <author>tc={6A756F72-C681-CE40-96CE-ED6F902D4362}</author>
    <author>tc={039E696D-FD2B-8D40-A9A7-87548FB5D923}</author>
    <author>tc={4BE2B53F-D526-AE40-8B2F-733BC6D12581}</author>
    <author>tc={6F375582-FC36-444F-B76F-E6D3B8862859}</author>
    <author>tc={C2ECDD89-404E-B14D-A6CB-830A3C12E83D}</author>
    <author>tc={C3F7B4A8-72DF-7A44-8368-279CD4688016}</author>
    <author>tc={0AD0DB26-B6BC-8544-A9A2-32F12134E75B}</author>
    <author>tc={8DAB5B02-19D3-6B4F-90A2-F81D822A4F8C}</author>
    <author>tc={C479941D-9188-4B46-89C2-9630AC02FEDF}</author>
    <author>tc={45DAA56A-19B2-5A47-BCE8-EED20DCC0160}</author>
    <author>tc={B38BBAD6-A320-2145-ABE8-409943F5145F}</author>
    <author>tc={3B6F9D88-2954-DE46-95CE-274C95BF3BD0}</author>
    <author>tc={B9454546-DC95-CC41-A484-FEF56E85A659}</author>
    <author>tc={39E0A867-031A-6049-BA64-21DCF3939360}</author>
    <author>tc={BC54A779-E9A0-0F44-83AE-041B63918805}</author>
    <author>tc={38E69844-5350-0A41-9F90-5B405F6875E5}</author>
    <author>tc={FDFEC4F4-2154-4047-96E7-25C16FE8E7CA}</author>
    <author>tc={BA6E0191-4C8A-4844-BE3A-0621A2D8D6C9}</author>
    <author>tc={0B686AB0-7AC1-D347-95F6-56C58EA24F02}</author>
    <author>tc={B845799D-DE3A-CE4E-8A7E-4B5AA5BFE5EC}</author>
    <author>tc={A4BEBBC3-DB63-5240-B408-88EF2A5FC8AA}</author>
    <author>tc={D5A29103-B595-1247-8199-095672665931}</author>
    <author>tc={EDD58A55-A447-154A-A917-AEDF9E65E221}</author>
    <author>tc={28F5AF4E-7BAA-064F-91EC-806D1D7F3770}</author>
    <author>tc={DF10AADD-94F4-054C-87F3-BD2485EABB55}</author>
    <author>tc={E88FF972-33E2-3949-AFEF-96F3308F1D10}</author>
    <author>tc={5A0268C7-EEAE-2C45-ADAD-309F438D9565}</author>
    <author>tc={7211E66D-0F4E-344B-A7BC-AF43B6319A2D}</author>
    <author>tc={4AD7C44A-DB8F-6145-965D-83BF738346BF}</author>
    <author>tc={82838E9B-D7A2-8E4A-874B-E2E66657510A}</author>
    <author>tc={1ED48CEF-34D6-0E44-8AE1-502F83F18C82}</author>
    <author>tc={AAFD3BBC-5109-3544-8CD2-037CC46A674D}</author>
    <author>tc={91DC1DAC-7045-E441-ABB7-AAA7E853430A}</author>
    <author>tc={6241C515-72FE-1647-9E48-D9EC31598D49}</author>
    <author>tc={FFA0BC51-241A-2443-BDAE-89E25FCAFC40}</author>
    <author>tc={BAD8A03C-F41E-4845-B8FE-6878D3F8BF25}</author>
    <author>tc={83884E13-C2EA-6C4A-A625-68A0B6CCF800}</author>
    <author>tc={62375EC5-763B-204D-B0C4-5B9937D115F1}</author>
    <author>tc={2A51CF0E-526A-A94B-853B-4DEF033AAF0F}</author>
    <author>tc={5CE94E2A-41DF-2249-A0F1-CFE48D313065}</author>
    <author>tc={EFFAA306-0A09-7C4B-A09F-36C8B37376A8}</author>
    <author>tc={BBD89AAF-730E-7D47-A2C4-3FF665E27208}</author>
    <author>tc={AA49F7A9-4590-0149-A7AE-9E365581F1F1}</author>
    <author>tc={A7A70B88-405A-5441-AD2D-7221C37D7F76}</author>
    <author>tc={7DFA9B06-D5F3-4646-B55A-7A0DA109B6A9}</author>
    <author>tc={5434F961-8403-434C-9534-B68412153DF9}</author>
    <author>tc={C1C814CC-84F8-3A47-9AF4-E3B6E188A00C}</author>
    <author>tc={8E64CA82-9B05-9344-AF45-00DCDFFCEF39}</author>
    <author>tc={544E8AC3-3D1A-9E44-BEC1-3BD726AFF78B}</author>
    <author>tc={A20FF8A7-C60E-C144-91F6-3C4884701D3F}</author>
    <author>tc={4893A33E-110B-084E-974B-9B4EBA26EBCA}</author>
    <author>tc={29A07E57-BFD1-E34F-B7BA-31EE071126E9}</author>
    <author>tc={8D31B0C0-9462-9A4F-9FFC-077CD12C0018}</author>
    <author>tc={205B79DD-B144-8D47-B3D6-1D68A1465A79}</author>
    <author>tc={1CE6363D-C829-864B-B55C-7E71B3C2C4A3}</author>
    <author>tc={8BE9234D-9461-6B4C-AAF4-53BFBE34AE42}</author>
    <author>tc={80110A55-2370-F241-B0D4-F3BF22B07C4B}</author>
    <author>tc={3777B8D4-83A9-1240-B934-056FFC2DB845}</author>
    <author>tc={C9048C57-AEAF-9C45-8BA0-191A4F83F66E}</author>
    <author>tc={1BA3A1F8-0736-E84C-8780-6777ECA9CF5C}</author>
    <author>tc={38AF8218-E787-194D-9AE1-492E231C97AF}</author>
    <author>tc={95563CD0-CAFE-3D4D-99E9-293BED34B2F7}</author>
    <author>tc={B12C0725-173C-EC49-BDF7-8E363DB72045}</author>
    <author>tc={C3DFC7DD-E1D9-F042-9C81-13B384BF7A18}</author>
    <author>tc={D8CA4B2E-4779-7A4F-B7AF-12A981BA56F4}</author>
    <author>tc={8D104831-DD84-C446-A84B-4171702D4096}</author>
    <author>tc={28541F06-0F9C-7D43-B115-B95DB8D93B10}</author>
    <author>tc={D14B87DD-F26B-5248-8EF0-7198EF4114E6}</author>
    <author>tc={B43E54AB-740D-B446-8CBA-BA69E8C62022}</author>
    <author>tc={EBB30BFA-883D-014F-A52F-FAEAF1BE3159}</author>
    <author>tc={ACCAB0EC-C4A8-1643-93F1-AF03F9A57EB6}</author>
    <author>tc={37290A34-81F1-3A44-8EB9-C7D7BA4244B8}</author>
    <author>tc={3BA77430-2A89-304E-9660-46E99286F738}</author>
    <author>tc={46DCF2FD-30DF-D543-B487-0FC23217CCAD}</author>
    <author>tc={1C95E893-2092-4C41-AD7F-0994DFD61AE8}</author>
    <author>tc={773B8904-ED03-4348-A33D-C585462CEF28}</author>
    <author>tc={716FCA70-043B-D843-85FD-F3E69CEBA24B}</author>
    <author>tc={E39D05EE-0BE8-D44E-BFA8-7DDF0F86F14D}</author>
    <author>tc={E9CE61D3-9E22-3142-A9B9-A740F4ACF7F9}</author>
    <author>tc={5407E3C9-C897-2C47-B734-9FB6F2FC6D09}</author>
    <author>tc={EE9715BC-1BB8-5E43-830C-1205DD4393B3}</author>
    <author>tc={D745559D-8E0C-9148-8CE4-248D567A782A}</author>
    <author>tc={B917BB03-228A-A64E-8614-35B31DF141E7}</author>
    <author>tc={098FEA6D-7919-5A44-AFD6-08DBA900E6CC}</author>
    <author>tc={31CE00AB-7A41-D748-8105-B69BE240F923}</author>
    <author>tc={A4931C60-EEE4-6041-99D2-1DE0C2796FBE}</author>
    <author>tc={2509A668-294C-AE42-8DC1-9AB0200DE0BE}</author>
    <author>tc={73735091-DCB8-4347-82D5-F5FF56D7235E}</author>
    <author>tc={99B66928-5D8E-004C-9A92-8B5AA330A37B}</author>
    <author>tc={A3317C32-FDA8-AF4D-AE60-48031C0D28B4}</author>
    <author>tc={FC2B590E-2D70-394C-8561-8F8C3EC71825}</author>
    <author>tc={2C4EA53A-3C65-A040-8E38-3BEBA6E96EC2}</author>
    <author>tc={E7B0F3A2-4A46-484A-A2FD-98F92B4E9681}</author>
    <author>tc={0C61BBDF-50F4-544D-A427-98C2DE6576FD}</author>
    <author>tc={379B715F-8CEB-6C47-A6AE-5DCA3F4AF1D3}</author>
    <author>tc={6CA62298-8174-5042-81C6-F866056C135E}</author>
    <author>tc={585D856C-1197-7443-9AB5-879C40F9585C}</author>
    <author>tc={ABDD97BD-62A0-1F4D-8041-1369DE437F2F}</author>
    <author>tc={ED6251ED-7F03-3642-A4CC-159E026384FE}</author>
    <author>tc={80EE90D2-E77D-164C-B051-657C7DFCB51B}</author>
    <author>tc={2231AF73-DDA8-AF4A-84A3-C48BFA694859}</author>
    <author>tc={6F614F83-7BA1-FE45-A38B-1AE6306F2C45}</author>
    <author>tc={D02F4E88-7C1F-3F42-980D-C8E5318215BE}</author>
    <author>tc={AAAEBF23-DCD8-9941-8EBB-E74C80660E83}</author>
    <author>tc={1615211B-1558-DC4C-88C7-250672B554D2}</author>
    <author>tc={01F8B044-454D-0145-90DC-66AA3AD0FEED}</author>
    <author>tc={D026A5FE-7733-3548-BDB2-535B5ACE2CD6}</author>
    <author>tc={BB08C115-E046-4B40-9ABD-41BB028974D3}</author>
    <author>tc={DDC2CF1E-28AF-3B4E-A1AF-C17280317DC1}</author>
    <author>tc={FAEF2199-8516-B049-872E-8B0234BEC877}</author>
    <author>tc={A9BBC817-49FF-4F4A-93E9-775036471875}</author>
    <author>tc={C97F70F3-DA1B-FD40-B5F4-F02D6961FD91}</author>
    <author>tc={9578BEF8-4D06-ED41-A42A-F1E7245F3B7B}</author>
    <author>tc={E09BAA05-9731-F74E-BB31-3F8F09328C52}</author>
    <author>tc={0F43FF29-AD7F-EF46-8920-988DB3392151}</author>
    <author>tc={396993D2-F2E6-8F4F-A98D-03838DA654D9}</author>
    <author>tc={B0ECAD6A-AAA1-EE4C-AD8B-B6A118BACBB6}</author>
    <author>tc={8C751C05-97E2-B74E-BAD6-DFD107002284}</author>
    <author>tc={5783D07A-248E-5C4A-ACE3-4E167DE054EE}</author>
    <author>tc={A35B6551-34DE-294B-8BEC-A7D84A3930C5}</author>
    <author>tc={7C1A1DEE-A416-6145-B4E6-FFF6A3C97C03}</author>
    <author>tc={BCE5E3BA-54D6-7941-A139-CDA6F414BA10}</author>
    <author>tc={A4839B10-8889-894B-9014-4D6DEE02FE3E}</author>
    <author>tc={00B162A9-EECC-C642-90DD-5FA65A0D94A2}</author>
    <author>tc={B21E19DA-1599-654F-9CD9-590CD3123D60}</author>
    <author>tc={92D0B642-69C5-3947-A11E-486079F2D5AF}</author>
    <author>tc={CCEE96E0-42C2-A24E-BF47-849A391DCE3C}</author>
    <author>tc={32098947-9D1E-5C4E-A8B4-23462A39F3DD}</author>
    <author>tc={FB8E4A30-092A-604F-9801-B03F3DA0BA2D}</author>
    <author>tc={C2C9ED13-2FFF-3F45-9C3C-55363EF0C2D2}</author>
    <author>tc={6D979CEE-1033-1849-BC32-1AABBA976BB8}</author>
    <author>tc={89ED2B66-E058-1142-A649-9AFA5595C9DC}</author>
    <author>tc={5BCB1CEB-A4ED-C144-9E8F-E7B01BFD2102}</author>
    <author>tc={8CE6201F-4293-6349-97FC-58A2D12D1175}</author>
    <author>tc={E850B7C7-9117-5143-A196-480C6A5812EF}</author>
    <author>tc={DBFE2498-753E-0E46-8E3F-83A04AD90C1F}</author>
    <author>tc={DD31640B-E8B9-D347-8214-A0073D59E74D}</author>
    <author>tc={3BEE1620-16B4-3544-BB05-54B7C9725E8D}</author>
    <author>tc={619788E5-37AE-5348-9D70-DD9383F68F27}</author>
    <author>tc={13852DD7-8050-E84F-B57E-3596C982970F}</author>
    <author>tc={618C2AC3-F571-5649-9AA6-00B93AA14F98}</author>
    <author>tc={7690FFBE-1B6C-2C4B-B69F-88510A194920}</author>
    <author>tc={D21DB6F2-6D4A-E849-A824-6B5F24DC8D4E}</author>
    <author>tc={A0F77431-F0A2-7B42-B56B-A6814A3A50CC}</author>
    <author>tc={C6E53A0E-FC78-664A-A23A-411FCBB849ED}</author>
    <author>tc={C563A745-878F-724F-8F9B-44B794274496}</author>
    <author>tc={76F16AD4-DD8F-3C4B-BCF1-4351C3795F5B}</author>
    <author>tc={A85C338A-8E71-A74B-B500-E7FDBA4BE77C}</author>
    <author>tc={4F3A984A-81B3-B244-BB7A-F41D500BE7F1}</author>
    <author>tc={51C31F1D-08FD-0246-A6E2-78EE549029FB}</author>
    <author>tc={5127A0B2-9590-1D4D-AB09-9D06DC201B82}</author>
    <author>tc={A6429451-7AAC-5849-9D7D-13B6E4E28973}</author>
    <author>tc={0697A7F9-4B38-2D48-8E94-501CB58F4193}</author>
    <author>tc={1C8BEDC6-651F-CF40-81C3-50A110AFA558}</author>
    <author>tc={52349E9B-B198-604C-B9B8-46F57CCEC9BC}</author>
    <author>tc={250326BC-AABB-A345-B0A6-55AFBD280B70}</author>
    <author>tc={84DC01C4-21F6-624C-8D11-75CB988B6460}</author>
    <author>tc={C543C405-21F5-094A-80F4-ABFBD3B4D31D}</author>
    <author>tc={B45E9463-E7B4-3C42-8345-083608085C2A}</author>
    <author>tc={E402A010-28BA-2746-942C-BE0CAFBD31FC}</author>
    <author>tc={C089076E-5CC2-CB4D-9327-F16F77398C92}</author>
    <author>tc={5FC6E222-3592-3643-B250-EFDB74EE796F}</author>
    <author>tc={0040C944-D471-914B-8EA0-674823514906}</author>
    <author>tc={D395B88D-E507-344C-84B2-9BD80DAB0BE4}</author>
    <author>tc={9F1B3389-3574-354A-9FDB-F873AC77E5D5}</author>
    <author>tc={12470B2B-DE6C-0444-A4A0-5FC562C0AC4B}</author>
    <author>tc={16364F35-2BB0-3644-A410-950F654CF91B}</author>
    <author>tc={236E6F55-1CDA-A749-84F1-8C51D16FF86A}</author>
    <author>tc={946FA53B-329A-514E-9E3C-34D1FAD5D72E}</author>
    <author>tc={17709F4D-B7F4-F046-B09E-0AF47644E131}</author>
    <author>tc={1267055B-6485-2B4A-A6BF-05272E097581}</author>
    <author>tc={B134F781-C778-244B-9188-21E18F3DA363}</author>
    <author>tc={242E22EB-C4AB-B64E-930E-72A16B9AE478}</author>
    <author>tc={7845C33C-9E58-F543-9630-E5EAD46343ED}</author>
    <author>tc={94BB3823-0DCF-5840-AAF0-0375A646AC76}</author>
    <author>tc={4031C5BA-3D05-6E42-9FA4-11C9FCEB33CE}</author>
    <author>tc={0807E277-48EF-D342-95E7-322D1E78DBDA}</author>
    <author>tc={9436235E-E9B5-1A48-8C92-567F69E8B5A2}</author>
    <author>tc={9E93AA6C-4807-D044-A759-17C25101510F}</author>
    <author>tc={7B09708B-6AF2-A848-969D-02C7B4026C82}</author>
    <author>tc={8EEB7A1F-957C-CB40-8DDB-44743AC61BCD}</author>
    <author>tc={D0F9E46B-5DCA-9B48-B8B3-BA7CFE568E0D}</author>
    <author>tc={2DD7A5FE-80EB-A84E-A4EF-E62A64BA84E0}</author>
    <author>tc={FDEAF6DB-1B3B-854E-B918-B1F31E928182}</author>
    <author>tc={7F10BF77-0E60-9B49-98E3-2682CE37DF69}</author>
    <author>tc={FC523B8C-A73A-0641-AE70-4D1A6077AB1C}</author>
    <author>tc={5DB1BF21-3A50-284B-8A9E-977DEF4EDA94}</author>
    <author>tc={15842D17-E929-A04A-A37F-BD8E4798A31B}</author>
    <author>tc={60E042E9-B652-0A49-8210-CDE768651307}</author>
    <author>tc={3834483E-1D9D-6746-AC64-C848EE75B817}</author>
    <author>tc={B4AE916A-B671-A849-8B13-8538564FFDC5}</author>
    <author>tc={54EED5F4-B821-B648-BD74-DB029EB9588E}</author>
    <author>tc={EE5AEB13-E3F8-1341-A63F-91CFAD4F85F4}</author>
    <author>tc={F5B86B37-9535-4248-AD90-F57A081F0131}</author>
    <author>tc={5C141008-3F83-9741-9DC9-0BF74231E2A4}</author>
    <author>tc={EEB1861B-ED50-3143-910E-40E01E4736B4}</author>
    <author>tc={284EF230-943D-DB4D-8C18-A5FDC0EE1EF9}</author>
    <author>tc={ECD3DFFF-ABB9-404F-A5C7-DDC0A521CB46}</author>
    <author>tc={79DC1DD6-D962-DF43-AD02-6F8A5B6458D2}</author>
    <author>tc={DFD831E6-5764-134F-AA12-950BDBB6B41F}</author>
    <author>tc={F05CE2A2-E624-B24C-BC36-26D9E07669B5}</author>
    <author>tc={B6B51D4E-DB6A-9B44-8CBB-AD80C05FA369}</author>
    <author>tc={3FF5675B-6FEA-0F4D-8831-D51DA41E13DE}</author>
    <author>tc={4B9C4B41-42E4-744C-88B3-FA4439EBF4D8}</author>
    <author>tc={FB19CB56-E4F0-0C47-A422-15C1D5D129AA}</author>
    <author>tc={83978274-D62B-334D-8AF1-E5973B2DA248}</author>
    <author>tc={AAA90B0F-934C-F54C-A50C-6D3C828F0912}</author>
    <author>tc={08FE5043-FEBE-5442-B898-08E25876A177}</author>
    <author>tc={29374D33-5A34-D245-9A62-AA3E78D70D1C}</author>
    <author>tc={96996AAE-5BEA-B54B-A22B-4E5DAE261C39}</author>
    <author>tc={BE57F397-0209-6443-97F6-EFE7DC7F1824}</author>
    <author>tc={B006B8A0-3890-5D41-B69A-1AFE86325B5E}</author>
    <author>tc={A6DBD27B-317D-1B42-AB62-49FA877D6A19}</author>
    <author>tc={5A7F871F-2F98-1244-9C76-3733874ACC4E}</author>
    <author>tc={2564EADE-3DA6-8E43-9532-5091BF3162E8}</author>
    <author>tc={36067EC7-F217-E64C-9A66-880B3677854E}</author>
    <author>tc={670F12EB-F16F-C048-84BE-3B97722FD94E}</author>
    <author>tc={B7E80942-D7CB-C34C-9E8D-378FB062BC3E}</author>
    <author>tc={3EE1D451-B91F-6345-9266-1DD0FBE603B2}</author>
    <author>tc={31FC68DE-F79C-C148-AD2B-A8C502D7D457}</author>
    <author>tc={C11D118F-BAB5-6544-ABD5-27E729A5FFF5}</author>
    <author>tc={55C720A5-4310-5E44-8F76-2161D1EE74C9}</author>
    <author>tc={24663041-93A9-0C44-8925-6199BA0B3FCC}</author>
    <author>tc={AB148F20-6531-7C46-ACB0-6018AE150A0B}</author>
    <author>tc={908BDF35-6E37-524B-9067-02E3CD376C1C}</author>
    <author>tc={AC16915E-1333-6E43-831E-2E0BA43A7498}</author>
    <author>tc={5D60A509-7457-F84F-81FC-BD212598D017}</author>
    <author>tc={4842FE43-E204-F243-8B0D-6FD33F638ED8}</author>
    <author>tc={10C0F8B5-6F28-044F-9204-8A2C12F5883C}</author>
    <author>tc={7F2B1BE1-09B1-AE40-ADA5-5C01D3C8AEFC}</author>
    <author>tc={E55A05BF-A6F6-F149-BFB0-A244D4A659DA}</author>
    <author>tc={B1B5EF32-9D94-2442-9B3F-AA437DAC84AD}</author>
    <author>tc={046B444A-F21A-AC45-BAD8-DF81044572FE}</author>
    <author>tc={DF827D91-BE4A-BE4C-9EAC-372058C3D268}</author>
    <author>tc={BC3B6A73-3D5B-3645-AD4C-9E2363CA8194}</author>
    <author>tc={8AC3D1AE-ECEC-7442-9B81-0E320E8D34D1}</author>
    <author>tc={7142539F-5850-0943-A5B4-1D27AA9FE319}</author>
    <author>tc={65079958-18BB-AD45-9BC6-DB59B876763E}</author>
    <author>tc={19FCD9AF-4BAA-3F43-BE34-F16DA11EAC6E}</author>
    <author>tc={A7FF7F99-6B69-1344-96EF-0828921716AE}</author>
    <author>tc={4F92806D-E5BA-3346-960D-95E9B357BB6F}</author>
    <author>tc={33D63D89-0319-3448-878E-48D8CC5DDBE4}</author>
    <author>tc={B16DB450-9E8E-0C48-9ABC-6727028A89B6}</author>
    <author>tc={6F3B2DE3-F3A7-AC4F-9627-19C79A19FF33}</author>
    <author>tc={06E90AD1-6136-AC41-BD9C-BC98B191D140}</author>
    <author>tc={85408235-3731-F84E-B756-04EF8A5F0104}</author>
    <author>tc={E0A65EB6-AF9D-D74A-9A56-B5F291168E33}</author>
    <author>tc={B164FD1B-C4B6-5F48-A65B-29D4C2987863}</author>
    <author>tc={B2EC7A99-DACE-CF4E-A588-4B03CFF166E7}</author>
    <author>tc={86CF89AC-090E-9940-990E-496BA6533152}</author>
    <author>tc={8C4DC6FF-C03A-6147-97F1-7B5660B0AFA8}</author>
    <author>tc={2CD926B0-7E82-B641-85B4-E0317A028B79}</author>
  </authors>
  <commentList>
    <comment ref="H13" authorId="0" shapeId="0" xr:uid="{00000000-0006-0000-02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13" authorId="1" shapeId="0" xr:uid="{00000000-0006-0000-02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13" authorId="2" shapeId="0" xr:uid="{00000000-0006-0000-02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13" authorId="3" shapeId="0" xr:uid="{00000000-0006-0000-0200-000004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13" authorId="4" shapeId="0" xr:uid="{00000000-0006-0000-0200-000005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14" authorId="5" shapeId="0" xr:uid="{00000000-0006-0000-0200-000006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14" authorId="6" shapeId="0" xr:uid="{00000000-0006-0000-0200-000007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14" authorId="7" shapeId="0" xr:uid="{00000000-0006-0000-0200-000008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14" authorId="8" shapeId="0" xr:uid="{00000000-0006-0000-0200-000009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14" authorId="9" shapeId="0" xr:uid="{00000000-0006-0000-0200-00000A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15" authorId="10" shapeId="0" xr:uid="{00000000-0006-0000-0200-00000B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15" authorId="11" shapeId="0" xr:uid="{00000000-0006-0000-0200-00000C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15" authorId="12" shapeId="0" xr:uid="{00000000-0006-0000-0200-00000D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15" authorId="13" shapeId="0" xr:uid="{00000000-0006-0000-0200-00000E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15" authorId="14" shapeId="0" xr:uid="{00000000-0006-0000-0200-00000F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16" authorId="15" shapeId="0" xr:uid="{00000000-0006-0000-0200-000010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16" authorId="16" shapeId="0" xr:uid="{00000000-0006-0000-0200-00001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16" authorId="17" shapeId="0" xr:uid="{00000000-0006-0000-0200-00001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16" authorId="18" shapeId="0" xr:uid="{00000000-0006-0000-0200-00001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16" authorId="19" shapeId="0" xr:uid="{00000000-0006-0000-0200-000014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17" authorId="20" shapeId="0" xr:uid="{00000000-0006-0000-0200-000015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17" authorId="21" shapeId="0" xr:uid="{00000000-0006-0000-0200-000016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17" authorId="22" shapeId="0" xr:uid="{00000000-0006-0000-0200-000017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17" authorId="23" shapeId="0" xr:uid="{00000000-0006-0000-0200-000018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17" authorId="24" shapeId="0" xr:uid="{00000000-0006-0000-0200-000019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18" authorId="25" shapeId="0" xr:uid="{00000000-0006-0000-0200-00001A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18" authorId="26" shapeId="0" xr:uid="{00000000-0006-0000-0200-00001B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18" authorId="27" shapeId="0" xr:uid="{00000000-0006-0000-0200-00001C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18" authorId="28" shapeId="0" xr:uid="{00000000-0006-0000-0200-00001D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18" authorId="29" shapeId="0" xr:uid="{00000000-0006-0000-0200-00001E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19" authorId="30" shapeId="0" xr:uid="{00000000-0006-0000-0200-00001F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19" authorId="31" shapeId="0" xr:uid="{00000000-0006-0000-0200-000020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19" authorId="32" shapeId="0" xr:uid="{00000000-0006-0000-0200-00002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19" authorId="33" shapeId="0" xr:uid="{00000000-0006-0000-0200-00002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19" authorId="34" shapeId="0" xr:uid="{00000000-0006-0000-0200-00002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20" authorId="35" shapeId="0" xr:uid="{00000000-0006-0000-0200-000024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20" authorId="36" shapeId="0" xr:uid="{00000000-0006-0000-0200-000025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20" authorId="37" shapeId="0" xr:uid="{00000000-0006-0000-0200-000026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20" authorId="38" shapeId="0" xr:uid="{00000000-0006-0000-0200-000027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20" authorId="39" shapeId="0" xr:uid="{00000000-0006-0000-0200-000028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21" authorId="40" shapeId="0" xr:uid="{00000000-0006-0000-0200-000029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21" authorId="41" shapeId="0" xr:uid="{00000000-0006-0000-0200-00002A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21" authorId="42" shapeId="0" xr:uid="{00000000-0006-0000-0200-00002B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21" authorId="43" shapeId="0" xr:uid="{00000000-0006-0000-0200-00002C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21" authorId="44" shapeId="0" xr:uid="{00000000-0006-0000-0200-00002D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22" authorId="45" shapeId="0" xr:uid="{00000000-0006-0000-0200-00002E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22" authorId="46" shapeId="0" xr:uid="{00000000-0006-0000-0200-00002F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22" authorId="47" shapeId="0" xr:uid="{00000000-0006-0000-0200-000030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22" authorId="48" shapeId="0" xr:uid="{00000000-0006-0000-0200-00003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22" authorId="49" shapeId="0" xr:uid="{00000000-0006-0000-0200-00003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29" authorId="50" shapeId="0" xr:uid="{00000000-0006-0000-0200-00003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29" authorId="51" shapeId="0" xr:uid="{00000000-0006-0000-0200-000034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29" authorId="52" shapeId="0" xr:uid="{00000000-0006-0000-0200-000035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29" authorId="53" shapeId="0" xr:uid="{00000000-0006-0000-0200-000036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29" authorId="54" shapeId="0" xr:uid="{00000000-0006-0000-0200-000037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33" authorId="55" shapeId="0" xr:uid="{00000000-0006-0000-0200-000038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33" authorId="56" shapeId="0" xr:uid="{00000000-0006-0000-0200-000039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33" authorId="57" shapeId="0" xr:uid="{00000000-0006-0000-0200-00003A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33" authorId="58" shapeId="0" xr:uid="{00000000-0006-0000-0200-00003B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33" authorId="59" shapeId="0" xr:uid="{00000000-0006-0000-0200-00003C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34" authorId="60" shapeId="0" xr:uid="{00000000-0006-0000-0200-00003D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34" authorId="61" shapeId="0" xr:uid="{00000000-0006-0000-0200-00003E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34" authorId="62" shapeId="0" xr:uid="{00000000-0006-0000-0200-00003F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34" authorId="63" shapeId="0" xr:uid="{00000000-0006-0000-0200-000040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34" authorId="64" shapeId="0" xr:uid="{00000000-0006-0000-0200-00004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47" authorId="65" shapeId="0" xr:uid="{00000000-0006-0000-0200-00004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47" authorId="66" shapeId="0" xr:uid="{00000000-0006-0000-0200-00004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47" authorId="67" shapeId="0" xr:uid="{00000000-0006-0000-0200-000044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47" authorId="68" shapeId="0" xr:uid="{00000000-0006-0000-0200-000045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47" authorId="69" shapeId="0" xr:uid="{00000000-0006-0000-0200-000046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48" authorId="70" shapeId="0" xr:uid="{00000000-0006-0000-0200-000047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48" authorId="71" shapeId="0" xr:uid="{00000000-0006-0000-0200-000048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48" authorId="72" shapeId="0" xr:uid="{00000000-0006-0000-0200-000049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48" authorId="73" shapeId="0" xr:uid="{00000000-0006-0000-0200-00004A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48" authorId="74" shapeId="0" xr:uid="{00000000-0006-0000-0200-00004B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50" authorId="75" shapeId="0" xr:uid="{00000000-0006-0000-0200-00004C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50" authorId="76" shapeId="0" xr:uid="{00000000-0006-0000-0200-00004D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50" authorId="77" shapeId="0" xr:uid="{00000000-0006-0000-0200-00004E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50" authorId="78" shapeId="0" xr:uid="{00000000-0006-0000-0200-00004F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50" authorId="79" shapeId="0" xr:uid="{00000000-0006-0000-0200-000050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51" authorId="80" shapeId="0" xr:uid="{00000000-0006-0000-0200-00005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51" authorId="81" shapeId="0" xr:uid="{00000000-0006-0000-0200-00005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51" authorId="82" shapeId="0" xr:uid="{00000000-0006-0000-0200-00005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51" authorId="83" shapeId="0" xr:uid="{00000000-0006-0000-0200-000054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51" authorId="84" shapeId="0" xr:uid="{00000000-0006-0000-0200-000055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53" authorId="85" shapeId="0" xr:uid="{00000000-0006-0000-0200-000056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53" authorId="86" shapeId="0" xr:uid="{00000000-0006-0000-0200-000057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53" authorId="87" shapeId="0" xr:uid="{00000000-0006-0000-0200-000058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53" authorId="88" shapeId="0" xr:uid="{00000000-0006-0000-0200-000059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53" authorId="89" shapeId="0" xr:uid="{00000000-0006-0000-0200-00005A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54" authorId="90" shapeId="0" xr:uid="{00000000-0006-0000-0200-00005B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54" authorId="91" shapeId="0" xr:uid="{00000000-0006-0000-0200-00005C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54" authorId="92" shapeId="0" xr:uid="{00000000-0006-0000-0200-00005D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54" authorId="93" shapeId="0" xr:uid="{00000000-0006-0000-0200-00005E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54" authorId="94" shapeId="0" xr:uid="{00000000-0006-0000-0200-00005F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56" authorId="95" shapeId="0" xr:uid="{00000000-0006-0000-0200-000060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56" authorId="96" shapeId="0" xr:uid="{00000000-0006-0000-0200-00006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56" authorId="97" shapeId="0" xr:uid="{00000000-0006-0000-0200-00006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56" authorId="98" shapeId="0" xr:uid="{00000000-0006-0000-0200-00006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56" authorId="99" shapeId="0" xr:uid="{00000000-0006-0000-0200-000064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57" authorId="100" shapeId="0" xr:uid="{00000000-0006-0000-0200-000065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57" authorId="101" shapeId="0" xr:uid="{00000000-0006-0000-0200-000066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57" authorId="102" shapeId="0" xr:uid="{00000000-0006-0000-0200-000067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57" authorId="103" shapeId="0" xr:uid="{00000000-0006-0000-0200-000068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57" authorId="104" shapeId="0" xr:uid="{00000000-0006-0000-0200-000069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60" authorId="105" shapeId="0" xr:uid="{00000000-0006-0000-0200-00006A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60" authorId="106" shapeId="0" xr:uid="{00000000-0006-0000-0200-00006B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60" authorId="107" shapeId="0" xr:uid="{00000000-0006-0000-0200-00006C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60" authorId="108" shapeId="0" xr:uid="{00000000-0006-0000-0200-00006D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60" authorId="109" shapeId="0" xr:uid="{00000000-0006-0000-0200-00006E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86" authorId="110" shapeId="0" xr:uid="{00000000-0006-0000-0200-00006F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86" authorId="111" shapeId="0" xr:uid="{00000000-0006-0000-0200-000070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86" authorId="112" shapeId="0" xr:uid="{00000000-0006-0000-0200-00007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86" authorId="113" shapeId="0" xr:uid="{00000000-0006-0000-0200-00007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86" authorId="114" shapeId="0" xr:uid="{00000000-0006-0000-0200-00007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87" authorId="115" shapeId="0" xr:uid="{00000000-0006-0000-0200-000074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87" authorId="116" shapeId="0" xr:uid="{00000000-0006-0000-0200-000075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87" authorId="117" shapeId="0" xr:uid="{00000000-0006-0000-0200-000076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87" authorId="118" shapeId="0" xr:uid="{00000000-0006-0000-0200-000077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87" authorId="119" shapeId="0" xr:uid="{00000000-0006-0000-0200-000078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104" authorId="120" shapeId="0" xr:uid="{00000000-0006-0000-0200-000079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104" authorId="121" shapeId="0" xr:uid="{00000000-0006-0000-0200-00007A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104" authorId="122" shapeId="0" xr:uid="{00000000-0006-0000-0200-00007B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104" authorId="123" shapeId="0" xr:uid="{00000000-0006-0000-0200-00007C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104" authorId="124" shapeId="0" xr:uid="{00000000-0006-0000-0200-00007D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107" authorId="125" shapeId="0" xr:uid="{00000000-0006-0000-0200-00007E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107" authorId="126" shapeId="0" xr:uid="{00000000-0006-0000-0200-00007F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107" authorId="127" shapeId="0" xr:uid="{00000000-0006-0000-0200-000080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107" authorId="128" shapeId="0" xr:uid="{00000000-0006-0000-0200-00008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107" authorId="129" shapeId="0" xr:uid="{00000000-0006-0000-0200-00008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108" authorId="130" shapeId="0" xr:uid="{00000000-0006-0000-0200-00008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108" authorId="131" shapeId="0" xr:uid="{00000000-0006-0000-0200-000084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108" authorId="132" shapeId="0" xr:uid="{00000000-0006-0000-0200-000085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108" authorId="133" shapeId="0" xr:uid="{00000000-0006-0000-0200-000086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108" authorId="134" shapeId="0" xr:uid="{00000000-0006-0000-0200-000087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112" authorId="135" shapeId="0" xr:uid="{00000000-0006-0000-0200-000088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112" authorId="136" shapeId="0" xr:uid="{00000000-0006-0000-0200-000089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112" authorId="137" shapeId="0" xr:uid="{00000000-0006-0000-0200-00008A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112" authorId="138" shapeId="0" xr:uid="{00000000-0006-0000-0200-00008B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112" authorId="139" shapeId="0" xr:uid="{00000000-0006-0000-0200-00008C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113" authorId="140" shapeId="0" xr:uid="{00000000-0006-0000-0200-00008D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113" authorId="141" shapeId="0" xr:uid="{00000000-0006-0000-0200-00008E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113" authorId="142" shapeId="0" xr:uid="{00000000-0006-0000-0200-00008F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113" authorId="143" shapeId="0" xr:uid="{00000000-0006-0000-0200-000090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113" authorId="144" shapeId="0" xr:uid="{00000000-0006-0000-0200-00009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114" authorId="145" shapeId="0" xr:uid="{00000000-0006-0000-0200-00009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114" authorId="146" shapeId="0" xr:uid="{00000000-0006-0000-0200-00009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114" authorId="147" shapeId="0" xr:uid="{00000000-0006-0000-0200-000094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114" authorId="148" shapeId="0" xr:uid="{00000000-0006-0000-0200-000095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114" authorId="149" shapeId="0" xr:uid="{00000000-0006-0000-0200-000096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115" authorId="150" shapeId="0" xr:uid="{00000000-0006-0000-0200-000097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115" authorId="151" shapeId="0" xr:uid="{00000000-0006-0000-0200-000098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115" authorId="152" shapeId="0" xr:uid="{00000000-0006-0000-0200-000099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115" authorId="153" shapeId="0" xr:uid="{00000000-0006-0000-0200-00009A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115" authorId="154" shapeId="0" xr:uid="{00000000-0006-0000-0200-00009B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120" authorId="155" shapeId="0" xr:uid="{00000000-0006-0000-0200-00009C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120" authorId="156" shapeId="0" xr:uid="{00000000-0006-0000-0200-00009D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120" authorId="157" shapeId="0" xr:uid="{00000000-0006-0000-0200-00009E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120" authorId="158" shapeId="0" xr:uid="{00000000-0006-0000-0200-00009F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120" authorId="159" shapeId="0" xr:uid="{00000000-0006-0000-0200-0000A0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124" authorId="160" shapeId="0" xr:uid="{00000000-0006-0000-0200-0000A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124" authorId="161" shapeId="0" xr:uid="{00000000-0006-0000-0200-0000A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124" authorId="162" shapeId="0" xr:uid="{00000000-0006-0000-0200-0000A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124" authorId="163" shapeId="0" xr:uid="{00000000-0006-0000-0200-0000A4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124" authorId="164" shapeId="0" xr:uid="{00000000-0006-0000-0200-0000A5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125" authorId="165" shapeId="0" xr:uid="{00000000-0006-0000-0200-0000A6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125" authorId="166" shapeId="0" xr:uid="{00000000-0006-0000-0200-0000A7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125" authorId="167" shapeId="0" xr:uid="{00000000-0006-0000-0200-0000A8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125" authorId="168" shapeId="0" xr:uid="{00000000-0006-0000-0200-0000A9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125" authorId="169" shapeId="0" xr:uid="{00000000-0006-0000-0200-0000AA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193" authorId="170" shapeId="0" xr:uid="{00000000-0006-0000-0200-0000AB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193" authorId="171" shapeId="0" xr:uid="{00000000-0006-0000-0200-0000AC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193" authorId="172" shapeId="0" xr:uid="{00000000-0006-0000-0200-0000AD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193" authorId="173" shapeId="0" xr:uid="{00000000-0006-0000-0200-0000AE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193" authorId="174" shapeId="0" xr:uid="{00000000-0006-0000-0200-0000AF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195" authorId="175" shapeId="0" xr:uid="{00000000-0006-0000-0200-0000B0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195" authorId="176" shapeId="0" xr:uid="{00000000-0006-0000-0200-0000B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195" authorId="177" shapeId="0" xr:uid="{00000000-0006-0000-0200-0000B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195" authorId="178" shapeId="0" xr:uid="{00000000-0006-0000-0200-0000B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195" authorId="179" shapeId="0" xr:uid="{00000000-0006-0000-0200-0000B4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197" authorId="180" shapeId="0" xr:uid="{00000000-0006-0000-0200-0000B5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197" authorId="181" shapeId="0" xr:uid="{00000000-0006-0000-0200-0000B6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197" authorId="182" shapeId="0" xr:uid="{00000000-0006-0000-0200-0000B7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197" authorId="183" shapeId="0" xr:uid="{00000000-0006-0000-0200-0000B8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197" authorId="184" shapeId="0" xr:uid="{00000000-0006-0000-0200-0000B9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198" authorId="185" shapeId="0" xr:uid="{00000000-0006-0000-0200-0000BA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198" authorId="186" shapeId="0" xr:uid="{00000000-0006-0000-0200-0000BB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198" authorId="187" shapeId="0" xr:uid="{00000000-0006-0000-0200-0000BC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198" authorId="188" shapeId="0" xr:uid="{00000000-0006-0000-0200-0000BD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198" authorId="189" shapeId="0" xr:uid="{00000000-0006-0000-0200-0000BE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206" authorId="190" shapeId="0" xr:uid="{00000000-0006-0000-0200-0000BF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206" authorId="191" shapeId="0" xr:uid="{00000000-0006-0000-0200-0000C0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206" authorId="192" shapeId="0" xr:uid="{00000000-0006-0000-0200-0000C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206" authorId="193" shapeId="0" xr:uid="{00000000-0006-0000-0200-0000C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206" authorId="194" shapeId="0" xr:uid="{00000000-0006-0000-0200-0000C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233" authorId="195" shapeId="0" xr:uid="{00000000-0006-0000-0200-0000C4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233" authorId="196" shapeId="0" xr:uid="{00000000-0006-0000-0200-0000C5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233" authorId="197" shapeId="0" xr:uid="{00000000-0006-0000-0200-0000C6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233" authorId="198" shapeId="0" xr:uid="{00000000-0006-0000-0200-0000C7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233" authorId="199" shapeId="0" xr:uid="{00000000-0006-0000-0200-0000C8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234" authorId="200" shapeId="0" xr:uid="{00000000-0006-0000-0200-0000C9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234" authorId="201" shapeId="0" xr:uid="{00000000-0006-0000-0200-0000CA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234" authorId="202" shapeId="0" xr:uid="{00000000-0006-0000-0200-0000CB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234" authorId="203" shapeId="0" xr:uid="{00000000-0006-0000-0200-0000CC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234" authorId="204" shapeId="0" xr:uid="{00000000-0006-0000-0200-0000CD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235" authorId="205" shapeId="0" xr:uid="{00000000-0006-0000-0200-0000CE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235" authorId="206" shapeId="0" xr:uid="{00000000-0006-0000-0200-0000CF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235" authorId="207" shapeId="0" xr:uid="{00000000-0006-0000-0200-0000D0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235" authorId="208" shapeId="0" xr:uid="{00000000-0006-0000-0200-0000D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235" authorId="209" shapeId="0" xr:uid="{00000000-0006-0000-0200-0000D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236" authorId="210" shapeId="0" xr:uid="{00000000-0006-0000-0200-0000D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236" authorId="211" shapeId="0" xr:uid="{00000000-0006-0000-0200-0000D4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236" authorId="212" shapeId="0" xr:uid="{00000000-0006-0000-0200-0000D5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236" authorId="213" shapeId="0" xr:uid="{00000000-0006-0000-0200-0000D6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236" authorId="214" shapeId="0" xr:uid="{00000000-0006-0000-0200-0000D7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237" authorId="215" shapeId="0" xr:uid="{00000000-0006-0000-0200-0000D8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237" authorId="216" shapeId="0" xr:uid="{00000000-0006-0000-0200-0000D9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237" authorId="217" shapeId="0" xr:uid="{00000000-0006-0000-0200-0000DA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237" authorId="218" shapeId="0" xr:uid="{00000000-0006-0000-0200-0000DB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237" authorId="219" shapeId="0" xr:uid="{00000000-0006-0000-0200-0000DC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238" authorId="220" shapeId="0" xr:uid="{00000000-0006-0000-0200-0000DD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238" authorId="221" shapeId="0" xr:uid="{00000000-0006-0000-0200-0000DE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238" authorId="222" shapeId="0" xr:uid="{00000000-0006-0000-0200-0000DF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238" authorId="223" shapeId="0" xr:uid="{00000000-0006-0000-0200-0000E0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238" authorId="224" shapeId="0" xr:uid="{00000000-0006-0000-0200-0000E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239" authorId="225" shapeId="0" xr:uid="{00000000-0006-0000-0200-0000E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239" authorId="226" shapeId="0" xr:uid="{00000000-0006-0000-0200-0000E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239" authorId="227" shapeId="0" xr:uid="{00000000-0006-0000-0200-0000E4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239" authorId="228" shapeId="0" xr:uid="{00000000-0006-0000-0200-0000E5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239" authorId="229" shapeId="0" xr:uid="{00000000-0006-0000-0200-0000E6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240" authorId="230" shapeId="0" xr:uid="{00000000-0006-0000-0200-0000E7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240" authorId="231" shapeId="0" xr:uid="{00000000-0006-0000-0200-0000E8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240" authorId="232" shapeId="0" xr:uid="{00000000-0006-0000-0200-0000E9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240" authorId="233" shapeId="0" xr:uid="{00000000-0006-0000-0200-0000EA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240" authorId="234" shapeId="0" xr:uid="{00000000-0006-0000-0200-0000EB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281" authorId="235" shapeId="0" xr:uid="{00000000-0006-0000-0200-0000EC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281" authorId="236" shapeId="0" xr:uid="{00000000-0006-0000-0200-0000ED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281" authorId="237" shapeId="0" xr:uid="{00000000-0006-0000-0200-0000EE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281" authorId="238" shapeId="0" xr:uid="{00000000-0006-0000-0200-0000EF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281" authorId="239" shapeId="0" xr:uid="{00000000-0006-0000-0200-0000F0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284" authorId="240" shapeId="0" xr:uid="{00000000-0006-0000-0200-0000F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284" authorId="241" shapeId="0" xr:uid="{00000000-0006-0000-0200-0000F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284" authorId="242" shapeId="0" xr:uid="{00000000-0006-0000-0200-0000F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284" authorId="243" shapeId="0" xr:uid="{00000000-0006-0000-0200-0000F4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284" authorId="244" shapeId="0" xr:uid="{00000000-0006-0000-0200-0000F5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286" authorId="245" shapeId="0" xr:uid="{00000000-0006-0000-0200-0000F6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286" authorId="246" shapeId="0" xr:uid="{00000000-0006-0000-0200-0000F7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286" authorId="247" shapeId="0" xr:uid="{00000000-0006-0000-0200-0000F8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286" authorId="248" shapeId="0" xr:uid="{00000000-0006-0000-0200-0000F9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286" authorId="249" shapeId="0" xr:uid="{00000000-0006-0000-0200-0000FA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287" authorId="250" shapeId="0" xr:uid="{00000000-0006-0000-0200-0000FB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287" authorId="251" shapeId="0" xr:uid="{00000000-0006-0000-0200-0000FC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287" authorId="252" shapeId="0" xr:uid="{00000000-0006-0000-0200-0000FD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287" authorId="253" shapeId="0" xr:uid="{00000000-0006-0000-0200-0000FE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287" authorId="254" shapeId="0" xr:uid="{00000000-0006-0000-0200-0000FF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288" authorId="255" shapeId="0" xr:uid="{00000000-0006-0000-0200-000000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288" authorId="256" shapeId="0" xr:uid="{00000000-0006-0000-0200-000001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288" authorId="257" shapeId="0" xr:uid="{00000000-0006-0000-0200-000002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288" authorId="258" shapeId="0" xr:uid="{00000000-0006-0000-0200-000003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288" authorId="259" shapeId="0" xr:uid="{00000000-0006-0000-0200-000004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290" authorId="260" shapeId="0" xr:uid="{00000000-0006-0000-0200-000005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290" authorId="261" shapeId="0" xr:uid="{00000000-0006-0000-0200-000006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290" authorId="262" shapeId="0" xr:uid="{00000000-0006-0000-0200-000007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290" authorId="263" shapeId="0" xr:uid="{00000000-0006-0000-0200-000008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290" authorId="264" shapeId="0" xr:uid="{00000000-0006-0000-0200-000009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291" authorId="265" shapeId="0" xr:uid="{00000000-0006-0000-0200-00000A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291" authorId="266" shapeId="0" xr:uid="{00000000-0006-0000-0200-00000B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291" authorId="267" shapeId="0" xr:uid="{00000000-0006-0000-0200-00000C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291" authorId="268" shapeId="0" xr:uid="{00000000-0006-0000-0200-00000D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291" authorId="269" shapeId="0" xr:uid="{00000000-0006-0000-0200-00000E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292" authorId="270" shapeId="0" xr:uid="{00000000-0006-0000-0200-00000F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292" authorId="271" shapeId="0" xr:uid="{00000000-0006-0000-0200-000010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292" authorId="272" shapeId="0" xr:uid="{00000000-0006-0000-0200-000011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292" authorId="273" shapeId="0" xr:uid="{00000000-0006-0000-0200-000012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292" authorId="274" shapeId="0" xr:uid="{00000000-0006-0000-0200-000013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293" authorId="275" shapeId="0" xr:uid="{00000000-0006-0000-0200-000014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293" authorId="276" shapeId="0" xr:uid="{00000000-0006-0000-0200-000015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293" authorId="277" shapeId="0" xr:uid="{00000000-0006-0000-0200-000016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293" authorId="278" shapeId="0" xr:uid="{00000000-0006-0000-0200-000017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293" authorId="279" shapeId="0" xr:uid="{00000000-0006-0000-0200-000018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294" authorId="280" shapeId="0" xr:uid="{00000000-0006-0000-0200-000019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294" authorId="281" shapeId="0" xr:uid="{00000000-0006-0000-0200-00001A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294" authorId="282" shapeId="0" xr:uid="{00000000-0006-0000-0200-00001B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294" authorId="283" shapeId="0" xr:uid="{00000000-0006-0000-0200-00001C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294" authorId="284" shapeId="0" xr:uid="{00000000-0006-0000-0200-00001D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295" authorId="285" shapeId="0" xr:uid="{00000000-0006-0000-0200-00001E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295" authorId="286" shapeId="0" xr:uid="{00000000-0006-0000-0200-00001F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295" authorId="287" shapeId="0" xr:uid="{00000000-0006-0000-0200-000020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295" authorId="288" shapeId="0" xr:uid="{00000000-0006-0000-0200-000021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295" authorId="289" shapeId="0" xr:uid="{00000000-0006-0000-0200-000022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296" authorId="290" shapeId="0" xr:uid="{00000000-0006-0000-0200-000023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296" authorId="291" shapeId="0" xr:uid="{00000000-0006-0000-0200-000024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296" authorId="292" shapeId="0" xr:uid="{00000000-0006-0000-0200-000025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296" authorId="293" shapeId="0" xr:uid="{00000000-0006-0000-0200-000026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296" authorId="294" shapeId="0" xr:uid="{00000000-0006-0000-0200-000027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 ref="H297" authorId="295" shapeId="0" xr:uid="{00000000-0006-0000-0200-000028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INDIRECTO</t>
      </text>
    </comment>
    <comment ref="I297" authorId="296" shapeId="0" xr:uid="{00000000-0006-0000-0200-000029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CON IVA</t>
      </text>
    </comment>
    <comment ref="J297" authorId="297" shapeId="0" xr:uid="{00000000-0006-0000-0200-00002A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PRECIO SIN IVA</t>
      </text>
    </comment>
    <comment ref="K297" authorId="298" shapeId="0" xr:uid="{00000000-0006-0000-0200-00002B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IVA</t>
      </text>
    </comment>
    <comment ref="L297" authorId="299" shapeId="0" xr:uid="{00000000-0006-0000-0200-00002C01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INDIRECTO+PRECIO SIN IVA+IVA</t>
      </text>
    </comment>
  </commentList>
</comments>
</file>

<file path=xl/sharedStrings.xml><?xml version="1.0" encoding="utf-8"?>
<sst xmlns="http://schemas.openxmlformats.org/spreadsheetml/2006/main" count="690" uniqueCount="502">
  <si>
    <t>MINISTERIO DE EDUCACIÓN CIENCIA Y TECNOLOGÍA</t>
  </si>
  <si>
    <t>PROYECTO: ESCUELA DE EDUCACIÓN PARVULARIA "JARDINES DE LA SABANA"</t>
  </si>
  <si>
    <t>MUNICIPIO: SANTA TECLA</t>
  </si>
  <si>
    <t xml:space="preserve">DEPARTAMENTO: LA LIBERTAD                   CÓDIGO:  11112   </t>
  </si>
  <si>
    <t>No.</t>
  </si>
  <si>
    <t xml:space="preserve">DESCRIPCIÓN/PARTIDA </t>
  </si>
  <si>
    <t>UNIDAD</t>
  </si>
  <si>
    <t>CANTIDAD</t>
  </si>
  <si>
    <t>PRECIO UNITARIO</t>
  </si>
  <si>
    <t xml:space="preserve"> SUB-TOTAL </t>
  </si>
  <si>
    <t xml:space="preserve"> TOTAL PARTIDA </t>
  </si>
  <si>
    <t>OBRAS PRELIMINARES</t>
  </si>
  <si>
    <t>DEMOLICIONES Y DESALOJOS</t>
  </si>
  <si>
    <t>1.1.1</t>
  </si>
  <si>
    <t xml:space="preserve">Demolición y desalojo de piso  de ladrillo de cemento existente </t>
  </si>
  <si>
    <t>m²</t>
  </si>
  <si>
    <t>1.1.2</t>
  </si>
  <si>
    <t>Demolicion de area (nombre del espacio), incluye todos los desmontajes y desalojos.</t>
  </si>
  <si>
    <t>INTERVENCION EN VEGETACION EXISTENTE</t>
  </si>
  <si>
    <t>1.2.1</t>
  </si>
  <si>
    <t>Tala y remoción de árboles, incluye: (tala, destronconado, desraizado y permiso de tala).</t>
  </si>
  <si>
    <t>u</t>
  </si>
  <si>
    <t>Nota: Las área a demoler se indica en plano de demolición, se deberá hacer los desalojos de material a un lugar autorizado, e incluye permiso de demolicion.</t>
  </si>
  <si>
    <t>REHABILITACIONES</t>
  </si>
  <si>
    <t>MODULO 1 QUE INCLUYE DIRECCION, AULA INFORMATICA, COCINA, BODEGA Y COMEDOR</t>
  </si>
  <si>
    <t>2.1.1</t>
  </si>
  <si>
    <t>MODULO 1</t>
  </si>
  <si>
    <t>2.1.1.1</t>
  </si>
  <si>
    <t>REHABILITACIÓN DE DIRECCIÓN QUE INCLUYE: Cambio de cubierta a techo insulado de 2", incluye limpieza, pintura de estructura de soporte, capote, hechura de cepos, tornillería o cambio de polín espacial a polin C.
Canales, fascias y bajadas de aguas lluvias incluye tubería subterránea a cajas de aguas lluvias con sus accesorios.
Ventanas corredizas.
Defensas tipo cuadrícula.
Piso tipo porcelanato y Zócalo.
Repello, Afinado y Pintura  a media altura lavable y el resto acrílica.
Cambio Sistema Eléctrico incluye artefactos y dispositivos de acuerdo a especificaciones técnicas y normativa vigente. (Luminarias, tomacorrientes, interruptores, ventiladores, detector de humo)
Puertas.
Incluye desmontajes y desalojos.</t>
  </si>
  <si>
    <t>2.1.1.2</t>
  </si>
  <si>
    <t>REHABILITACIÓN DE AULA DE INFORMÁTICA QUE INCLUYE:
Cambio de cubierta a techo insulado de 2", incluye limpieza, pintura de estructura de soporte, capote, hechura de cepos, tornillería o cambio de polín espacial a polin C.
Canales, fascias y bajadas de aguas lluvias incluye tubería subterránea a cajas de aguas lluvias con sus accesorios.
Ventanas corredizas.
Defensas tipo cuadrícula.
Piso tipo porcelanato y Zócalo.
Repello, Afinado y Pintura  a media altura lavable y el resto acrílica.
Cambio Sistema Eléctrico incluye artefactos y dispositivos de acuerdo a especificaciones técnicas y normativa vigente. (Luminarias, tomacorrientes, interruptores, ventiladores, detector de humo)
Puertas.
Incluye desmontajes y desalojos.</t>
  </si>
  <si>
    <t>2.1.1.3</t>
  </si>
  <si>
    <t>REHABILITACIÓN DE COCINA, BODEGA, QUE INCLUYE: de acuerdo a planos y especificaciones tecnicas, incluyen: Cambio de cubierta a techo insulado de 2", incluye limpieza, pintura de estructura de soporte, capote, hechura de cepos, tornillería o cambio de polín espacial a polin C. Instalaciones hidraulicas (sistema de distribución de agua potable y sistema de drenaje de aguas negras) en buenas condiciones de funcionamiento, incluye trampa de grasa. Suministro e instalacion de cortina metalica enrrollable, puertas, piso porcelanato y zocalo, Repello, Afinado y Pintado enchape azulejos altura segun planos, fregadero y grifo con sus accesorios. Canal y bajadas de aguas lluvias. Cambio Sistema Eléctrico incluye artefactos y dispositivos de acuerdo a especificaciones técnicas y normativa vigente. (Luminarias, tomacorrientes, interruptores). Desmontajes y desalojo</t>
  </si>
  <si>
    <t>MODULO 2</t>
  </si>
  <si>
    <t>2.2.1</t>
  </si>
  <si>
    <t>REHABILITACIÓN DE 2 AULAS QUE INCLUYE:
Cambio de cubierta a techo insulado de 2", incluye limpieza, pintura de estructura de soporte, capote, hechura de cepos, tornillería o cambio de polín espacial a polin C.
Canales, fascias y bajadas de aguas lluvias incluye tubería subterránea a cajas de aguas lluvias con sus accesorios.
Ventanas corredizas.
Defensas tipo cuadrícula.
Piso tipo porcelanato y Zócalo.
Repello, Afinado y Pintura  a media altura lavable y el resto acrílica.
Cambio Sistema Eléctrico incluye artefactos y dispositivos de acuerdo a especificaciones técnicas y normativa vigente. (Luminarias, tomacorrientes, interruptores, ventiladores, detector de humo)
Puertas.
Incluye desmontajes y desalojos.</t>
  </si>
  <si>
    <t>2.2.2</t>
  </si>
  <si>
    <t xml:space="preserve">CONSTRUCCIÓN DE 4 SERVICIOS SANITARIOS QUE INCLUYE:
Fundaciones y paredes de bloque de concreto de 15cm.  Cubierta techo insulado de 2", incluye limpieza, pintura de estructura de soporte, capote, hechura de cepos, tornillería, cambio de polín espacial a polin C,Canales, fascias y bajadas de aguas lluvias incluye tubería subterránea a cajas de aguas lluvias con sus accesorios. 
Ventanas corredizas. 
Defensas tipo cuadrícula. 
Piso tipo porcelanato y Zócalo de PVC de curva sanitaria. 
Repello, Afinado y Pintado, azulejos altura según planos. 
Cambio Sistema Eléctrico incluye artefactos y dispositivos de acuerdo a especificaciones técnicas y normativa vigente. (Luminarias, tomacorrientes, interruptores) 
Servicio sanitario y lavamanos según especificaciones técnicas. 
Barras de apoyo. </t>
  </si>
  <si>
    <t>MODULO 3</t>
  </si>
  <si>
    <t>2.3.1</t>
  </si>
  <si>
    <t>REHABILITACIÓN DE 3 AULAS QUE INCLUYE:
Cambio de cubierta a techo insulado de 2", incluye limpieza, pintura de estructura de soporte, capote, hechura de cepos, tornillería o cambio de polín espacial a polin C.
Canales, fascias y bajadas de aguas lluvias incluye tubería subterránea a cajas de aguas lluvias con sus accesorios.
Ventanas corredizas.
Defensas tipo cuadrícula.
Piso tipo porcelanato y Zócalo.
Repello, Afinado y Pintura  a media altura lavable y el resto acrílica.
Cambio Sistema Eléctrico incluye artefactos y dispositivos de acuerdo a especificaciones técnicas y normativa vigente. (Luminarias, tomacorrientes, interruptores, ventiladores, detector de humo)
Puertas.
Incluye desmontajes y desalojos.</t>
  </si>
  <si>
    <t>2.3.2</t>
  </si>
  <si>
    <t xml:space="preserve">CONSTRUCCIÓN DE 3 SERVICIOS SANITARIOS QUE INCLUYE:
Fundaciones y paredes de bloque de concreto de 15cm.  Cubierta techo insulado de 2", incluye limpieza, pintura de estructura de soporte, capote, hechura de cepos, tornillería, cambio de polín espacial a polin C,Canales, fascias y bajadas de aguas lluvias incluye tubería subterránea a cajas de aguas lluvias con sus accesorios. 
Ventanas corredizas. 
Defensas tipo cuadrícula. 
Piso tipo porcelanato y Zócalo de PVC de curva sanitaria. 
Repello, Afinado y Pintado, azulejos altura según planos. 
Cambio Sistema Eléctrico incluye artefactos y dispositivos de acuerdo a especificaciones técnicas y normativa vigente. (Luminarias, tomacorrientes, interruptores) 
Servicio sanitario y lavamanos según especificaciones técnicas. 
Barras de apoyo. </t>
  </si>
  <si>
    <t>MODULO 4</t>
  </si>
  <si>
    <t>2.4.1</t>
  </si>
  <si>
    <t>2.4.2</t>
  </si>
  <si>
    <t xml:space="preserve">CONSTRUCCIÓN DE 3 SERVICIOS SANITARIOS QUE INCLUYE:
FFundaciones y paredes de bloque de concreto de 15cm.  Cubierta techo insulado, incluye limpieza, pintura de estructura de soporte, capote, hechura de cepos, tornillería, cambio de polín espacial a polin C,Canales, fascias y bajadas de aguas lluvias incluye tubería subterránea a cajas de aguas lluvias con sus accesorios. 
Ventanas corredizas. 
Defensas tipo cuadrícula. 
Piso tipo porcelanato y Zócalo de PVC de curva sanitaria. 
Repello, Afinado y Pintado, azulejos altura según planos. 
Cambio Sistema Eléctrico incluye artefactos y dispositivos de acuerdo a especificaciones técnicas y normativa vigente. (Luminarias, tomacorrientes, interruptores) 
Servicio sanitario y lavamanos según especificaciones técnicas. 
Barras de apoyo. </t>
  </si>
  <si>
    <t>MODULO 5</t>
  </si>
  <si>
    <t>2.5.1</t>
  </si>
  <si>
    <t>2.5.2</t>
  </si>
  <si>
    <t>CONSTRUCCIÓN DE 3 SERVICIOS SANITARIOS QUE INCLUYE:
Fundaciones y paredes de bloque de concreto de 15cm
Cubierta de techo a techo insulado, Incluye estructura de soporte, Capote.
Canales, Bajadas aguas lluvias y Fascia.
Ventanas corredizas.
Defensas tipo cuadrícula.
Piso tipo porcelanato y Zócalo Sanitario.
Repello, Afinado y Pintado.
Azulejos
Sistema Electrico y Luminarias.
Servicios sanitarios Ecológicos
Ducha
Lavabrazos</t>
  </si>
  <si>
    <t>CONSTRUCCIONES</t>
  </si>
  <si>
    <t xml:space="preserve">CONSTRUCCIÓN DE 2 AULA QUE INCLUYE:
Fundaciones y paredes de bloque de concreto de 15cm. Cubierta a techo insulado de 2", estructura de soporte con polin C, capote, hechura de cepos, tornillería,pletina. 
Canales, fascias y bajadas de aguas lluvias incluye tubería subterránea a cajas de aguas lluvias con sus accesorios. 
Ventanas corredizas y puertas. 
Defensas tipo cuadrícula. 
Piso tipo porcelanato y Zócalo. 
Repello, Afinado y Pintura a media altura (indicado en planos) lavable y el resto acrílica. 
Sistema Eléctrico incluye artefactos y dispositivos de acuerdo a especificaciones técnicas y normativa vigente. (Luminarias, tomacorrientes, interruptores, ventiladores, detector de humo y circuito cerrado) 
Pizarra.  </t>
  </si>
  <si>
    <t>OBRAS EXTERIORES</t>
  </si>
  <si>
    <t>Suministro e instlación de rótulo</t>
  </si>
  <si>
    <t>Suministro e instalación de placa</t>
  </si>
  <si>
    <t>Estación de lavado</t>
  </si>
  <si>
    <t>Engramado con grama San agustín (en áreas verdes indicadas)</t>
  </si>
  <si>
    <t>Suministro e instalacion de baldosas podotactiles de 0.2x0.2m, e=0.05m, concreto resistente 210kg/cm2. Tipo franjas y botones, segun especificacion tecnica</t>
  </si>
  <si>
    <t>Suministro e instalacion de piso de concreto 180 kg/cm2, Electromalla 6x6 CAL 9/9, E=7.50 cm.</t>
  </si>
  <si>
    <t xml:space="preserve">Suministro e instalación de juegos infantiles para Parvularia, Casa de juegos con tobogán </t>
  </si>
  <si>
    <t>Suministro e instalación de juegos infantiles para Parvularia de madera, con torre, deslizadores y columpios para un área de 4.80m x 4.80m.</t>
  </si>
  <si>
    <t>Suministro e instalación de alambre razor de acero inoxidable, incluye tensor alambre de puas y escuadras con angulo de 1 " x 1/8" @1.50m</t>
  </si>
  <si>
    <t>ml</t>
  </si>
  <si>
    <t>INSTALACIONES ELÉCTRICAS</t>
  </si>
  <si>
    <t>Sistema eléctrico y señales débiles (aires acondicionados, interconectividad de internet, sistema de alarmas contra intrusos e incendio, equipo de bombeo). El ofertante deberá realizar el diagnóstico del sistema, de ser necesario la unificación de cargas, especificaciones técnicas, diseño, planos, aplicando el uso eficiente de la energía de acuerdo con las normativas vigentes y especificaciones técnicas del ministerio. Según el cálculo de cargas se deberá considerar:
-Subestación capacidad mínima de 37.5 KVA, incluye red de polarización.
-Alimentador principal y secundarios de acuerdo con la capacidad de corriente de carga.
-Red de polarización del tablero general.
-Tablero general y subtableros por módulo de corrientes de carga de trabajo.
-Red de interconexión subterránea y pozos de registro. - Sistema de vigilancia con circuito cerrado y camaras.
- Incluye pagos y trámites de compañía eléctrica y certificación de las instalaciones.</t>
  </si>
  <si>
    <t>S.G.</t>
  </si>
  <si>
    <t>SALON DE USOS MULTIPLES (SUM)</t>
  </si>
  <si>
    <t>5.1.1</t>
  </si>
  <si>
    <t>Fundaciones, cubiertas de techo curvo autoportante.
Canales, fascias y bajadas de aguas lluvias. Incluye tubería subterránea a cajas de aguas lluvias y sus sus accesorios. Acabados para canchas deportivas. Piso de concreto segun especificaciones tecnicas.                                                                                          Sistema electrico y luminarias. Estructura metalica (columnas, vigas, placas).</t>
  </si>
  <si>
    <t>MEDIDAS AMBIENTALES Y SOCIALES</t>
  </si>
  <si>
    <t>6.1</t>
  </si>
  <si>
    <t>Medidas Ambientales (ver documento complementario PGAS)</t>
  </si>
  <si>
    <t>s/g</t>
  </si>
  <si>
    <t>6.2</t>
  </si>
  <si>
    <t>Medidas Sociales (Capacitaciones, rótulo, consultas, asambleas, oficina de queja, teléfono, buzones, etc.) (ver documento complementario PGAS)</t>
  </si>
  <si>
    <t>6.3</t>
  </si>
  <si>
    <t>Reubicacion Temporal de Adecuaciones</t>
  </si>
  <si>
    <t>6.4</t>
  </si>
  <si>
    <t>Reubicacion Temporal Arrendamiento (incluye pagos de servicios basicos)</t>
  </si>
  <si>
    <t>TOTAL COSTOS DIRECTOS</t>
  </si>
  <si>
    <t>SUB TOTAL 1 (COSTO DIRECTO+IMPREVISTO+COSTO INDIRECTO)</t>
  </si>
  <si>
    <t>IVA (13%)</t>
  </si>
  <si>
    <t>SUB TOTAL 2 (SUB TOTAL 1 + IVA)</t>
  </si>
  <si>
    <t>COSTO TOTAL</t>
  </si>
  <si>
    <t>PRESUPUESTO PARA REHABILITACIÓN DE INFRAESTRUCTURA</t>
  </si>
  <si>
    <t>CI</t>
  </si>
  <si>
    <t>PRECIO CON IVA</t>
  </si>
  <si>
    <t>Chapeo y Limpieza</t>
  </si>
  <si>
    <t>Tala y Poda de Árboles</t>
  </si>
  <si>
    <t>Demolición y Desmontaje en Instituciones Educativas</t>
  </si>
  <si>
    <t>1.4.1</t>
  </si>
  <si>
    <t>Demolicion y desalojo de piso de cemento o piso de concreto</t>
  </si>
  <si>
    <t>1.4.2</t>
  </si>
  <si>
    <t>Demolición y desalojo de piso de cemento o piso de concreto.</t>
  </si>
  <si>
    <t>1.4.3</t>
  </si>
  <si>
    <t>Demolición de área de pared, incluye hechura de cuadrado, limpieza y desalojo.</t>
  </si>
  <si>
    <t>Desmontajes</t>
  </si>
  <si>
    <t>1.5.1</t>
  </si>
  <si>
    <t>Desmontaje de cubierta de techo</t>
  </si>
  <si>
    <t>1.5.1.2</t>
  </si>
  <si>
    <t>Desmontaje de sistema eléctrico existente en aulas, s.s. CRA, laboratorio, bodega, escenario, etc.</t>
  </si>
  <si>
    <t>1.5.1.3</t>
  </si>
  <si>
    <t>Desmontaje de Artefactos Sanitarios</t>
  </si>
  <si>
    <t>1.5.1.4</t>
  </si>
  <si>
    <t>Desmontaje de Divisiones Livianas</t>
  </si>
  <si>
    <t>1.5.1.5</t>
  </si>
  <si>
    <t>Desmontaje de puertar de madera y puertas metálicas</t>
  </si>
  <si>
    <t>1.5.1.6</t>
  </si>
  <si>
    <t>Desmontaje de ventanería</t>
  </si>
  <si>
    <t>Desmontaje de defensa metálica en ventana existente.</t>
  </si>
  <si>
    <t>1.4.4</t>
  </si>
  <si>
    <t>1.4.5</t>
  </si>
  <si>
    <t>Desmontaje de ventanas</t>
  </si>
  <si>
    <t>1.4.6</t>
  </si>
  <si>
    <t>Desmontaje de cielo falso</t>
  </si>
  <si>
    <t>1.4.7</t>
  </si>
  <si>
    <t>Desmontaje de puerta metálica</t>
  </si>
  <si>
    <t>1.4.8</t>
  </si>
  <si>
    <t>Tala y remoción de árboles</t>
  </si>
  <si>
    <t>Desmontaje de defensa metálica en ventana existente</t>
  </si>
  <si>
    <t>m2</t>
  </si>
  <si>
    <t>REHABILITACIONES Y REPARACIONES</t>
  </si>
  <si>
    <t>Rehabilitaciones y repaciones</t>
  </si>
  <si>
    <t>REHABILITACIÓN DE DIRECCIÓN QUE INCLUYE: Cambio de cubierta a techo insulado, incluye limpieza, pintura de estructura de soporte, pletina, capote, hechura de cepos, tornillería, desmontaje y desalojo de techo existente.
Canales, fascias y bajadas de aguas lluvias incluye tubería subterránea a cajas de aguas lluvias con sus accesorios.
Ventanas corredizas.
Defensas tipo cuadrícula.
Piso tipo porcelanato y Zócalo.
Repello, Afinado y Pintura  a media altura lavable y el resto acrílica.
Cambio Sistema Eléctrico incluye artefactos y dispositivos de acuerdo a especificaciones técnicas y normativa vigente. (Luminarias, tomacorrientes, interruptores, ventiladores, detector de humo y circuito cerrado)
Pizarra.
Puerta metálica.
Incluye los desmontajes y desalojos.</t>
  </si>
  <si>
    <t>REHABILITACIÓN DE AULA DE INFORMÁTICA QUE INCLUYE:
Ventanas corredizas.
Defensas tipo cuadrícula.
Piso tipo porcelanato y Zócalo.
Repello, Afinado y Pintura  a media altura lavable y el resto acrílica.
Cambio Sistema Eléctrico incluye artefactos y dispositivos de acuerdo a especificaciones técnicas y normativa vigente. (Luminarias, tomacorrientes, interruptores, ventiladores, detector de humo y circuito cerrado)
Pizarra.
Puerta metálica.
Incluye los desmontajes y desalojos.</t>
  </si>
  <si>
    <t>Fascias y Cornisas</t>
  </si>
  <si>
    <t>CUBIERTA DE TECHO</t>
  </si>
  <si>
    <t>CIELO FALSO</t>
  </si>
  <si>
    <t>Reparación de Cielo falso Tipo galaxy con suspensión de aluminio, incluye sustitución de losetas dañadas o manchadas y sustitución de piezas de aluminio dañadas, limpieza y pintura de losetas en general, limpieza y desalojo.</t>
  </si>
  <si>
    <t>Paredes</t>
  </si>
  <si>
    <t>Pintura en Paredes</t>
  </si>
  <si>
    <t>2.2.3</t>
  </si>
  <si>
    <t>REHABILITACIÓN DE BODEGA QUE INCLUYE: Cambio de cubierta a techo insulado, incluye limpieza, pintura de estructura de soporte, pletina, capote, hechura de cepos, tornillería, desmontaje y desalojo de techo existente.
Canales, fascias y bajadas de aguas lluvias incluye tubería subterránea a cajas de aguas lluvias con sus accesorios.
Piso tipo porcelanato y Zócalo.
Repello, Afinado y Pintura  a media altura lavable y el resto acrílica.
Cambio Sistema Eléctrico incluye artefactos y dispositivos de acuerdo a especificaciones técnicas y normativa vigente. (Luminarias, tomacorrientes, interruptores, detector de humo y circuito cerrado)
Puerta metálica.
Incluye los desmontajes y desalojos.</t>
  </si>
  <si>
    <t xml:space="preserve">Suministro y aplicación de pintura de agua acrílica lavable de primera calidad, acabado mate, incluye limpieza y preparación de paredes con base. Dos manos acabado uniforme. </t>
  </si>
  <si>
    <t>Suministro y aplicación pintura de aceite de primera calidad, acabado de alto brillo, Incluye limpieza y preparación de paredes. Dos manos de acabado uniforme.</t>
  </si>
  <si>
    <t>2.2.4</t>
  </si>
  <si>
    <t>REHABILITACIÓN DE COCINA QUE INCLUYE: Cambio de cubierta a techo insulado, incluye limpieza, pintura de estructura de soporte, pletina, capote, hechura de cepos, tornillería, desmontaje y desalojo de techo existente.
Canales, fascias y bajadas de aguas lluvias incluye tubería subterránea a cajas de aguas lluvias con sus accesorios.
Piso tipo porcelanato y Zócalo.
Repello, Afinado y Pintura  a media altura lavable y el resto acrílica.
Cambio Sistema Eléctrico incluye artefactos y dispositivos de acuerdo a especificaciones técnicas y normativa vigente. (Luminarias, tomacorrientes, interruptores, detector de humo y circuito cerrado)
Puerta metálica.
Incluye los desmontajes y desalojos.</t>
  </si>
  <si>
    <t>2.2.5</t>
  </si>
  <si>
    <t>REHABILITACIÓN DE COMEDOR QUE INCLUYE: Cambio de cubierta a techo insulado, incluye limpieza, pintura de estructura de soporte, pletina, capote, hechura de cepos, tornillería, desmontaje y desalojo de techo existente.
Canales, fascias y bajadas de aguas lluvias incluye tubería subterránea a cajas de aguas lluvias con sus accesorios.
Piso tipo porcelanato y Zócalo.
Repello, Afinado y Pintura  a media altura lavable y el resto acrílica.
Cambio Sistema Eléctrico incluye artefactos y dispositivos de acuerdo a especificaciones técnicas y normativa vigente. (Luminarias, tomacorrientes, interruptores, detector de humo y circuito cerrado)
Puerta metálica.
Incluye los desmontajes y desalojos.</t>
  </si>
  <si>
    <t>REHABILITACIÓN DE 2 AULAS QUE INCLUYE:
Cambio de cubierta a techo insulado, incluye limpieza, pintura de estructura de soporte, pletina, capote, hechura de cepos, tornillería, desmontaje y desalojo de techo existente.
no incluye el desmontaje de sistema eléctrico, puertas, ventanas, defensa metálica y cielo falso según sea el caso, por lo que se deberá considerar en la partida de Obras Preliminares - “Demoliciones y desmontajes.”
Canales, fascias y bajadas de aguas lluvias incluye tubería subterránea a cajas de aguas lluvias con sus accesorios.
Ventanas corredizas.
Defensas tipo cuadrícula.
Piso tipo porcelanato y Zócalo.
Repello, Afinado y Pintura  a media altura lavable y el resto acrílica.
Cambio Sistema Eléctrico incluye artefactos y dispositivos de acuerdo a especificaciones técnicas y normativa vigente. (Luminarias, tomacorrientes, interruptores, ventiladores, detector de humo y circuito cerrado)
Pizarra.
Puerta metálica.
Incluye los desmontajes y desalojos.</t>
  </si>
  <si>
    <t>CONSTRUCCIÓN DE 4 SERVICIOS SANITARIOS QUE INCLUYE:
Fundaciones y paredes de bloque de concreto de 15cm
Cubierta de techo a techo insulado, Incluye estructura de soporte, Capote.
Canales, Bajadas aguas lluvias y Fascia.
Ventanas corredizas.
Defensas tipo cuadrícula.
Piso tipo porcelanato y Zócalo Sanitario.
Repello, Afinado y Pintado.
Azulejos
Sistema Electrico y Luminarias.
Servicios sanitarios Ecológicos
Ducha
Lavabrazos</t>
  </si>
  <si>
    <t>REHABILITACIÓN DE 3 AULAS QUE INCLUYE:
Cambio de cubierta a techo insulado, incluye limpieza, pintura de estructura de soporte, pletina, capote, hechura de cepos, tornillería, desmontaje y desalojo de techo existente.
no incluye el desmontaje de sistema eléctrico, puertas, ventanas, defensa metálica y cielo falso según sea el caso, por lo que se deberá considerar en la partida de Obras Preliminares - “Demoliciones y desmontajes.”
Canales, fascias y bajadas de aguas lluvias incluye tubería subterránea a cajas de aguas lluvias con sus accesorios.
Ventanas corredizas.
Defensas tipo cuadrícula.
Piso tipo porcelanato y Zócalo.
Repello, Afinado y Pintura  a media altura lavable y el resto acrílica.
Cambio Sistema Eléctrico incluye artefactos y dispositivos de acuerdo a especificaciones técnicas y normativa vigente. (Luminarias, tomacorrientes, interruptores, ventiladores, detector de humo y circuito cerrado)
Pizarra.
Puerta metálica.
Incluye los desmontajes y desalojos.</t>
  </si>
  <si>
    <t>2.6.1</t>
  </si>
  <si>
    <t>2.6.2</t>
  </si>
  <si>
    <t>CONSTRUCCIÓN DE 2 AULA QUE INCLUYE:
Fundaciones y paredes de bloque de concreto de 15cm
Cubierta de techo a techo insulado, Incluye estructura de soporte, Capote.
Canales, Bajadas aguas lluvias y Fascia.
Ventanas corredizas.
Defensas tipo cuadrícula.
Piso tipo porcelanato y Zócalo.
Repello, Afinado y Pintura  a media altura lavable y el resto acrilica.
Sistema Electrico y Luminarias.
Ventiladores
Detector de Humo
Circuito Cerrado
Pizarra y mueble</t>
  </si>
  <si>
    <t>Enchape en Paredes</t>
  </si>
  <si>
    <t>2.7.1</t>
  </si>
  <si>
    <t>Suministro y colocación de enchape de azulejos. Piezas cerámicas esmaltada brillante, resistente a la humedad, abrasión y rayado de 20x30 cm color blanco con adhesivo especial para cerámica NORMA ANSI 118.4 de la mejor calidad. Y porcelana sin arena, alta resistencia al desgaste NORMA ANSI 118.6 color blanco.</t>
  </si>
  <si>
    <t>Acabados en Superficies Metálicas</t>
  </si>
  <si>
    <t>Divisiones</t>
  </si>
  <si>
    <t>Pisos</t>
  </si>
  <si>
    <t>Artefactos Sanitarios y Accesorios</t>
  </si>
  <si>
    <t>2.14.1</t>
  </si>
  <si>
    <t>Suministro e instalación de inodoro de porcelana, alto desempeño, taza tipo elongada doble descarga 4/6 lpf, incluye tubo de abasto flexible y válvula de control y sus accesorios, asiento y tapadera</t>
  </si>
  <si>
    <t>Cisternas</t>
  </si>
  <si>
    <t>Construcción de canaletas, aceras, rampas y pisos de concreto</t>
  </si>
  <si>
    <t>Reconstrucción de gradas forjadas en el suelo</t>
  </si>
  <si>
    <t>Reconstrucción de Muros</t>
  </si>
  <si>
    <t>Instalaciones Eléctricas</t>
  </si>
  <si>
    <t>Sistema eléctrico y afines (aires acondicionados, interconectividad de internet, sistema de alarmas contra intrusos e incendio, equipos de bombeo). El ofertante deberá realizar el diagnóstico del sistema, de ser necesario la unificación de cargas, especificaciones técnicas, diseño, planos, aplicando el uso eficiente de la energía de acuerdo a las normativas vigentes y especificaciones del ministerio</t>
  </si>
  <si>
    <t>s.g.</t>
  </si>
  <si>
    <t>1.3.1</t>
  </si>
  <si>
    <t>m2 CONSTRUCCIÓN DE SERVICIOS SANITARIOS QUE INCLUYE: Fundaciones y paredes de bloque de concreto de 15cm, Cubierta de techo a techo insulado, Incluye estructura de soporte, Capote.
Canales, Bajadas aguas lluvias y Fascia.
Ventanas corredizas. Defensas tipo cuadrícula. Piso tipo porcelanato y Zócalo Sanitario. Repello, Afinado y Pintado. Azulejos, Sistema Electrico y Luminarias. Servicios sanitarios y Urinarios Ecológicos, Servicio sanitario para Minusvalidos con lavamanos y barra.</t>
  </si>
  <si>
    <t>TERRACERÍA</t>
  </si>
  <si>
    <t>Excavación, Relleno y Compactación</t>
  </si>
  <si>
    <t>3.2.1</t>
  </si>
  <si>
    <t>Para cimentaciones</t>
  </si>
  <si>
    <t>m3</t>
  </si>
  <si>
    <t>3.2.2</t>
  </si>
  <si>
    <t>Para Instalaciones</t>
  </si>
  <si>
    <t>3.2.3</t>
  </si>
  <si>
    <t>Excavación y relleno para pozos, cisternas y fosas sépticas</t>
  </si>
  <si>
    <t>3.2.4</t>
  </si>
  <si>
    <t>Compactación con suelo cemento</t>
  </si>
  <si>
    <t>CONCRETO ESTRUCTURAL</t>
  </si>
  <si>
    <t>Concreto</t>
  </si>
  <si>
    <t>Pedestal C-1 , 45  X 45 CM, 4 # 5 ,EST # 3 @  15 CM</t>
  </si>
  <si>
    <t>M3</t>
  </si>
  <si>
    <t>ZAPATA (Z-1) (2 PARRILLAS DE Ho. 1/2@10)</t>
  </si>
  <si>
    <t>ALBAÑILERÍA</t>
  </si>
  <si>
    <t>SUMINISTRO Y MANO DE OBRA PARA LA CONSTRUCCION DE MURO DE BLOQUE, INCLUYE EXCAVACION, SOLERAS DE FUNDACION, INTERMEDIAS Y DE CORONAMIENTO.</t>
  </si>
  <si>
    <t>Paredes y/o muros de bloques de concreto</t>
  </si>
  <si>
    <t>Mt2</t>
  </si>
  <si>
    <t>Tapial Prefabricado</t>
  </si>
  <si>
    <t>OBRAS METÁLICAS</t>
  </si>
  <si>
    <t>Estructuras Metálicas</t>
  </si>
  <si>
    <t>Pasamanos y otras estructuras metálicas menores</t>
  </si>
  <si>
    <t>CARPINTERÍA</t>
  </si>
  <si>
    <t>7.1.2</t>
  </si>
  <si>
    <t>Pizarrones</t>
  </si>
  <si>
    <t>7.1.2.1</t>
  </si>
  <si>
    <t>Suministro, elaboración e instalación de pizarras, incluye desmontaje de pizarras existentes e instalación.</t>
  </si>
  <si>
    <t>7.1.3</t>
  </si>
  <si>
    <t>Pizarron Whiteboard</t>
  </si>
  <si>
    <t>CUBIERTAS Y PROTECCIONES</t>
  </si>
  <si>
    <t>Suministro e instalación de canal de agua lluvia con lámina galvanizada lisa # 26, resistente a la corrosión, norma ASTM A 653-M soldado y remachado, ganchos de Ho. De 1/2" a cada 0.50 m, con cañuela, acabado final exterior una mano de galvite y dos manos de pintura esmalte.</t>
  </si>
  <si>
    <t>PUERTAS, VENTANAS Y DIVICIONES</t>
  </si>
  <si>
    <t>9.3.4</t>
  </si>
  <si>
    <t>Suministro e instalación de portón, incluye desmontaje de existentes, elaboración de portón con tubo cuadrado de 6"x6" chapa 14, como columnas, y tubo de 2"x2" chapa 14 conformación de marcos, tubo de 1 1/2"x11/2" chapa 14, lamina 1/16 un forro, chapas de parche.</t>
  </si>
  <si>
    <t>9.3.5</t>
  </si>
  <si>
    <t>Suministro e instalación de puerta metálica de ancho= 0.80 a 0.90  mts x alto= 1.50 a 1.80  C/Tubo DE 1X1;  Un  forro de lámina 1/16" Y Contramarco de  L1½"X1½X1/8", pasador metálico. Incluye aplicación de anticorrosivo y acabado con pintura base esmalte. A colocarse como puerta de emergencia al costado nor-oriente del CE</t>
  </si>
  <si>
    <t>ACABADOS</t>
  </si>
  <si>
    <t xml:space="preserve">ACABADOS </t>
  </si>
  <si>
    <t>10.1.1</t>
  </si>
  <si>
    <t xml:space="preserve">Suministro y aplicación de repello de superficies verticales hasta E=0.02 M= 1:4, usando cemento de albañilería ASTM  C-91 y arena de rio colada. </t>
  </si>
  <si>
    <t>10.1.3</t>
  </si>
  <si>
    <t>Suministro y aplicación de afinado en superficies verticales mortero 1:1 con cemento para albañilería ASTM C-91 y arena de río colada.</t>
  </si>
  <si>
    <t>10.1.4</t>
  </si>
  <si>
    <t>10.1.5</t>
  </si>
  <si>
    <t>ENCHAPES</t>
  </si>
  <si>
    <t>10.2.1</t>
  </si>
  <si>
    <t>PISOS</t>
  </si>
  <si>
    <t>10.3.1</t>
  </si>
  <si>
    <t>Piso y azulejos</t>
  </si>
  <si>
    <t>10.3.2</t>
  </si>
  <si>
    <t>Relleno Compactado con Material Areno limoso libre de materia orgánica en Fundaciones</t>
  </si>
  <si>
    <t>1.7.1.2</t>
  </si>
  <si>
    <t>Relleno Compactado con Suelo-Cemento 20:1 con material areno limoso en sobrexcavación</t>
  </si>
  <si>
    <t>1.7.1.3</t>
  </si>
  <si>
    <t>Suministro y colocación de relleno compactado suelo-cemento. 20:1 (c/mat. selecto).</t>
  </si>
  <si>
    <t>1.7.1.4</t>
  </si>
  <si>
    <t>Suministro y colocación de relleno con suelo-cemento fluido 20:1</t>
  </si>
  <si>
    <t>10.3.3</t>
  </si>
  <si>
    <t>Colocación de Base de suelo cemento 20:1, espesor 20.0 cm, para pisos (todos lo pisos en primer nivel como adoquines, baldosas, concreto, cerámica o porcelanato) incluye todos los materiales.</t>
  </si>
  <si>
    <t>10.3.4</t>
  </si>
  <si>
    <t>Construcción de Base de concreto e= 7.0 cms, f'c=180 kg/cms, refuerzo de varilla de 1/4 @ 30 cm en a.s., para pisos cerámico o porcelanato.</t>
  </si>
  <si>
    <t>1.7.1.7</t>
  </si>
  <si>
    <t xml:space="preserve">Suministro e instalación de Porcelanato de 60x60, color beige acabado mate, espesor 9 mm, pei 5, tráfico intenso. Pegamento especial para porcelanato </t>
  </si>
  <si>
    <t>10.3.5</t>
  </si>
  <si>
    <t>10.3.6</t>
  </si>
  <si>
    <t xml:space="preserve">Suministro e instalación de Zócalo de porcelanato de h=7.5cm. color beige. </t>
  </si>
  <si>
    <t>10.3.7</t>
  </si>
  <si>
    <t>Suministro e instalación de Zócalo sanitario de PVC, color blanco.</t>
  </si>
  <si>
    <t>Piso de Concreto Simple</t>
  </si>
  <si>
    <t>10.3.1.1</t>
  </si>
  <si>
    <t>Piso de Cemento</t>
  </si>
  <si>
    <t>Piso cerámico</t>
  </si>
  <si>
    <t>Piso de porcelanato</t>
  </si>
  <si>
    <t>Pisos cerámicos y porcelanato de alto tráfico tipo I</t>
  </si>
  <si>
    <t>Cielos</t>
  </si>
  <si>
    <t>10.4.1</t>
  </si>
  <si>
    <t>Cielo Falso</t>
  </si>
  <si>
    <t>1.6.1.1</t>
  </si>
  <si>
    <t>Suministro e instalación de cielo falso tipo galaxy con suspensión de aluminio vista.</t>
  </si>
  <si>
    <t>10.4.2</t>
  </si>
  <si>
    <t>Cielos Falsos con panel o duela de PVC</t>
  </si>
  <si>
    <t>Pintura</t>
  </si>
  <si>
    <t>Zócalo sanitario de vinil (PVC) o material aséptico de similar característica</t>
  </si>
  <si>
    <t>Zócalo sanitario de cemento pulido tipo curvo, con borde de silicón H-10 CM (recomendado para el área de sevicios sanitarios)</t>
  </si>
  <si>
    <t>ARTEFACTOS SANITARIOS</t>
  </si>
  <si>
    <t>TIPOS DE ARTEFACTOS Y ACCESORIOS</t>
  </si>
  <si>
    <t>11.2.1</t>
  </si>
  <si>
    <t>Suministro e instalación de Ducha y operador de ducha, ambos accesorios de la mejor calidad.</t>
  </si>
  <si>
    <t>11.2.2</t>
  </si>
  <si>
    <t xml:space="preserve">Suministro e instalacion de Inodoro infantil de fabricación americana, (área de educación inicial y parvularia). Porcelana vitrificada. Incluye asiento y accesorios. Válvula de control y tubo de abasto flexible de fabricación americana.  </t>
  </si>
  <si>
    <t>11.2.3</t>
  </si>
  <si>
    <t xml:space="preserve">Suministro e instalación de lavamanos de pedestal, de un agujero, loza vitrificada, cero absorción a la humedad, incluye grifo y accesorios de instalación. </t>
  </si>
  <si>
    <t>Inodoro, sanitario one piece, serie Hamilton</t>
  </si>
  <si>
    <t>Lavamanos pedestal sorrento (o similar)</t>
  </si>
  <si>
    <t>Dispensador de jabón Líquido</t>
  </si>
  <si>
    <t>11.2.4</t>
  </si>
  <si>
    <t>Inodoro infantil (de fabricación americana)</t>
  </si>
  <si>
    <t>11.2.5</t>
  </si>
  <si>
    <t>Inodoros para personas con dificultades de movilidad, sanitario cadet one piece</t>
  </si>
  <si>
    <t>11.2.6</t>
  </si>
  <si>
    <t>Inodoro institucional Helvex (o similar)</t>
  </si>
  <si>
    <t>11.2.7</t>
  </si>
  <si>
    <t>Urinarios o mingitorios Helvex (o similar)</t>
  </si>
  <si>
    <t>11.2.8</t>
  </si>
  <si>
    <t>Orinal seco arica con cero consumo de agua</t>
  </si>
  <si>
    <t>11.2.9</t>
  </si>
  <si>
    <t>Lavabrazos colectivo, sobreponer messina</t>
  </si>
  <si>
    <t>11.2.10</t>
  </si>
  <si>
    <t>Lavabrazos colectivo, con la superficie inclinada y enchapado con losetas de porcelanato</t>
  </si>
  <si>
    <t>11.2.11</t>
  </si>
  <si>
    <t>Bebedero o fuente de agua american estándar (línea institucional) o similar calidad</t>
  </si>
  <si>
    <t>11.2.13</t>
  </si>
  <si>
    <t>Bebedero</t>
  </si>
  <si>
    <t>11.12.14</t>
  </si>
  <si>
    <t>Bebedero individual para montaje en pared, modelo: LZS8L características claves</t>
  </si>
  <si>
    <t>11.12.15</t>
  </si>
  <si>
    <t>Bebedero colectivo, para montaje en pared, modelo: EDF310C, marca ELCAY, características claves</t>
  </si>
  <si>
    <t>11.2.16</t>
  </si>
  <si>
    <t>Lavamanos de pedal</t>
  </si>
  <si>
    <t>11.2.17</t>
  </si>
  <si>
    <t>Lavatrastos de acero inoxidable</t>
  </si>
  <si>
    <t>11.2.18</t>
  </si>
  <si>
    <t>Barra de seguridad</t>
  </si>
  <si>
    <t>11.2.19</t>
  </si>
  <si>
    <t>Ducha tipo teléfono</t>
  </si>
  <si>
    <t>11.2.20</t>
  </si>
  <si>
    <t>Construcción de ducha</t>
  </si>
  <si>
    <t>11.2.21</t>
  </si>
  <si>
    <t>Barra tubo de acero inoxidable (de calibre 16 tipo 304, con acabado lustroso, de 1 1/4" (32mm) de diámetro</t>
  </si>
  <si>
    <t>11.2.22</t>
  </si>
  <si>
    <t>Cortina de ducha para adulto</t>
  </si>
  <si>
    <t>11.2.23</t>
  </si>
  <si>
    <t>Pila plástica</t>
  </si>
  <si>
    <t>11.2.24</t>
  </si>
  <si>
    <t>Posetas de aseo</t>
  </si>
  <si>
    <t>11.2.25</t>
  </si>
  <si>
    <t>Grifo de bronce con rosca</t>
  </si>
  <si>
    <t>ACCESORIOS PARA PREVENSIÓN DE ENFERMEDADES</t>
  </si>
  <si>
    <t>PRESSMATIC GRIFO DE PARED ANTIVANDALISMO (lavabrazos colectivo o lavamanos individual)</t>
  </si>
  <si>
    <t>Pedal con válvula de piso o pared</t>
  </si>
  <si>
    <t>Válvula antivandálica (para inodoro institucional Helvex o similar)</t>
  </si>
  <si>
    <t xml:space="preserve"> Válvula de descarga alta presión (para valvula antivandálica)</t>
  </si>
  <si>
    <t>Válvula antivandálica Push para ducha alta presión</t>
  </si>
  <si>
    <t>Portarrollo de papel B-2888 marca Bobrick o similar aprobado</t>
  </si>
  <si>
    <t>Porta toallas de papel tipo marca Bobrick B 262</t>
  </si>
  <si>
    <t>Grifo cromado de palanca</t>
  </si>
  <si>
    <t>INSTALACIONES HIDRÁULICAS Y SANITARIAS</t>
  </si>
  <si>
    <t>INSTALACIONES HIDRÁULICAS – OBRAS EXTERIORES</t>
  </si>
  <si>
    <t>1.9.1</t>
  </si>
  <si>
    <t xml:space="preserve">Aguas potable </t>
  </si>
  <si>
    <t>1.9.1.1</t>
  </si>
  <si>
    <t xml:space="preserve">Suministro e instalación de tanque de polietileno de 1100 litros, flexibles y resistentes a la intemperie, incluye kit de accesorios, válvula flotador, filtro sedimentos, multiconector y respiradero. </t>
  </si>
  <si>
    <t>1.9.1.2</t>
  </si>
  <si>
    <t>Suministro e instalación de equipo de bombeo tipo centrífuga para cisterna 1hp, incluye todos sus accesorios y tuberías de conexión.</t>
  </si>
  <si>
    <t>1.9.1.3</t>
  </si>
  <si>
    <t>Suministro e instalación de tanque hidroneumático de 20 galones, incluye tuberías de conexión a sistema de distribución de agua potable.</t>
  </si>
  <si>
    <t>1.9.1.4</t>
  </si>
  <si>
    <t>Suministro e instalación de manómetro de 100psi</t>
  </si>
  <si>
    <t>1.9.1.5</t>
  </si>
  <si>
    <t>Construcción de cisterna, incluye excavación, desalojo y caseta con su equipo de bombeo, sistema eléctrico. según detalle.</t>
  </si>
  <si>
    <t>1.9.1.6</t>
  </si>
  <si>
    <t>Suministro y construcción de torre para tanque elevado, incluye excavaciones, fundaciones y desalojo. según detalle.</t>
  </si>
  <si>
    <t>13.1.1</t>
  </si>
  <si>
    <t xml:space="preserve">Aguas lluvias </t>
  </si>
  <si>
    <t>13.1.2</t>
  </si>
  <si>
    <t>Suministro e instalación de bajadas de aguas lluvias con tubería PVC Ø 4", 125 PSI. Sujetados con cinchos de platina de 1/8"x1", fijados con tornillo goloso de 2"x10 y anclas plásticas. Incluye tubería subterránea a cajas de aguas lluvias en cancha y patio. Incluye accesorios.</t>
  </si>
  <si>
    <t xml:space="preserve">ml </t>
  </si>
  <si>
    <t>1.9.2.2</t>
  </si>
  <si>
    <t xml:space="preserve">Suministro e instalación de canaleta media caña prefabricada de cemento 12". Incluye excavación y desalojo de materiales </t>
  </si>
  <si>
    <t>13.1.3</t>
  </si>
  <si>
    <t xml:space="preserve">Suministro y construcción de Caja de aguas lluvias de 0.40x0.40m (dimensiones internas) altura promedio 80cm forjada con ladrillo de barro de obra, incluye parrilla con marco de ángulo de hierro de 1 1/2" y varilla de hierro corrugada de 3/8" dos manos de pintura anticorrosiva de la mejor calidad diferentes colores, dos manos de pintura de esmalte, incluye excavación y desalojo. </t>
  </si>
  <si>
    <t xml:space="preserve">Aguas negras </t>
  </si>
  <si>
    <t>13.2.1</t>
  </si>
  <si>
    <t>Construcción de caja de conexión de aguas negras de 0.50x0.50x0.60 m, (cotas Internas)con base de concreto, pared de ladrillo de barro p/lazo repelladas y afinadas SC 0.15x0.10 2N°3 GN°2 a cada 0.15 mts, tapadera de concreto E=0.10 mts N°3 a cada 0.15 mtsA.S. Fc= 210 Kg/cm².</t>
  </si>
  <si>
    <t>13.2.2</t>
  </si>
  <si>
    <t>Construcción de trampa de grasa de 0.50x0.50x0.60 m, (cotas Internas) con base de concreto, pared de ladrillo de barro p/lazo repelladas y afinadas SC 0.15x0.10 2N°3 GN°2 a cada 0.15 mts, tapadera de concreto E=0.10 mts N°3 a cada 0.15 mtsA.S. Fc= 210 Kg/cm². y según diseño.</t>
  </si>
  <si>
    <t>RELLENO COMPACTADO</t>
  </si>
  <si>
    <t>TUBERÍA DE AGUA POTABLE</t>
  </si>
  <si>
    <t>ALMACENAMIENTO DE AGUA</t>
  </si>
  <si>
    <t>13.4.1</t>
  </si>
  <si>
    <t>OPCION 1 CISTERNAS</t>
  </si>
  <si>
    <t>13.4.2</t>
  </si>
  <si>
    <t>OPCION 2 SISTEMA DE CAPTACIÓN DE AGUAS LLUVIAS</t>
  </si>
  <si>
    <t>13.4.3</t>
  </si>
  <si>
    <t>OPCION DE SISTEMA 3 CAPTACION DE AGUA DE LLUVIA</t>
  </si>
  <si>
    <t>TANQUE DE ALMACENAMIENTO DE 1,100 Litros Mínimo-5,000 Máximo INCLUYE ACCESORIOS (PZA)
Descripción:
Este ítem se refiere a la instalación de los diferentes tamaños del tanque de almacenamiento de agua para consumo humano, incluye todos los accesorios para su correcta instalación. 
Las características de este tanque son:
-	Está construida con polietileno para almacenar agua
-	Es desmontable
-	Su operación es sencilla, principalmente la limpieza
Unidad de Medición:
Este trabajo será medido en unidad instalada (Und) de acuerdo con los planos respectivos.
Forma de Pago:
Esta partida será pagada de acuerdo al sistema de contratación elaborado con la entidad y el precio y pago constituirá la compensación total por la mano de obra, materiales, equipo, herramientas e imprevistos necesarios para la ejecución de la partida indicada en el presupuesto.</t>
  </si>
  <si>
    <t>COMPONENTES Y ACCESORIOS
1)Tanque de Captación Pluvial 
2)Filtro de Hojas
3)Ramal de entrada de agua pluvial al tanque
4)Salida de excedencias
5) Llave de Jardín
6)Válvula de drenado
7)Tapadera Click de Cierre</t>
  </si>
  <si>
    <t>13.4.8</t>
  </si>
  <si>
    <t>OPCION 4 TANQUE ELEVADO</t>
  </si>
  <si>
    <t>13.3.1</t>
  </si>
  <si>
    <t>13.4.9</t>
  </si>
  <si>
    <t>TUBERÍA DE AGUAS NEGRAS</t>
  </si>
  <si>
    <t>13.4.10</t>
  </si>
  <si>
    <t>SISTEMA DE FOSAS SEPTICAS</t>
  </si>
  <si>
    <t>13.4.10.1</t>
  </si>
  <si>
    <t>SISTEMA DE FOSA SÉPTICA PREFABRICADO</t>
  </si>
  <si>
    <t>13.4.10.2</t>
  </si>
  <si>
    <t>SISTEMA DE BIODIGESTOR</t>
  </si>
  <si>
    <t xml:space="preserve">PROCEDIMIENTO CONSTRUCTIVO
La profundidad de excavación será determinada por la altura del equipo y por la profundidad alcanzada por la tubería proveniente del módulo de servicio sanitario, esta tubería deberá estar sobre la tubería de entrada del equipo o a igual profundidad.
Excavar primero la parte cilíndrica, aumentada como mínimo 20 cm al diámetro del equipo, de esa forma tendremos una excavación con un mínimo de 10 cm alrededor del mismo. Ejemplo: para un equipo de 1300 lts, con 120 cm de diámetro, excave 140 cm de diámetro. 
La base deberá ser excavada aproximadamente con el mismo formato cónico de equipo, estar compactada y libre de elementos rocosos (piedras, escombros, etc.) que pudiesen dañar las paredes del equipo. Deberá hacerse en el fondo una platea de 60 cm de diámetro de hormigón con un espesor de 5 cm, con una malla sima en su interior.
Al bajar el equipo dentro de la excavación, asegurar que la parte inferior cónica esté bien apoyada. 
Llenar el equipo con agua antes de comenzar la compactación. Para ello, instale la válvula de extracción de lodos y manténgala cerrada, el agua debe permanecer en el equipo incluso después de realizar la instalación completamente. 
Para entierre y compactación, primero llene con arena mezclado con cemento seco, la parte cónica del equipo para lograr que no queden huecos y el apoyo sea perfecto. Luego prepare suelo cemento en proporción 5 partes de tierra y 1 parte de cemento libre de elementos rocosos (piedras, escombros, etc.) que puedan dañar el equipo. Compactar de forma manual cada 20 cm hasta llegar a la superficie
La posición de la cámara de extracción de lodos es determinada por la posición de la válvula de extracción de los mismos. Se deberá excavar el volumen requerido para la cámara dependiendo del tamaño del equipo. La cámara se puede realizar con mampostería tradicional, anillos pre moldeados de cemento o plásticos disponibles en el mercado, la cámara no debe tener aislación en el fondo. 
Los gases provenientes del proceso de digestión biológica serán eliminados por la tubería del sistema de ventilación de la vivienda. Si la vivienda no posee ventilación, será necesario instalar un conducto de ventilación entre el equipo y la vivienda que debe ventilar a los 4 vientos. 
No retire las esferas Biolam que están en el interior del tanque, éstos son el material filtrante y soporte biológico fundamental para el buen funcionamiento del filtro anaeróbico. 
Para iniciar su uso, instale el tubo sanitario de la vivienda a la entrada del Biodigestor, conecte la salida del agua al campo de infiltración y mantenga la válvula de extracción de lodos cerrada.
Dependiendo de la cantidad de usuarios y del diseño de la instalación, se podrá decidir el tamaño del biodigestor a colocar:
 </t>
  </si>
  <si>
    <t>13.4.10.3</t>
  </si>
  <si>
    <t>TUBERÍA DE AGUAS LLUVIAS</t>
  </si>
  <si>
    <t>RAMPAS</t>
  </si>
  <si>
    <t>BARANDALES Y PASAMANOS EN RAMPAS</t>
  </si>
  <si>
    <t>ACERAS</t>
  </si>
  <si>
    <t>CANALETA DE CONCRETO</t>
  </si>
  <si>
    <t>CERCA DE PROTECCIÓN: DE TUBO GALVANIZADO O2" Y MALLA CICLON 9 DE 72"</t>
  </si>
  <si>
    <t>CERCA DE MALLA ELECTROSOLDADA DE ACERO EN POSTE DE HIERRO GALVANIZADO</t>
  </si>
  <si>
    <t>TAPIALES</t>
  </si>
  <si>
    <t>14.8.1</t>
  </si>
  <si>
    <t>TAPIAL DE BLOQUE DE CONCRETO</t>
  </si>
  <si>
    <t>14.8.2</t>
  </si>
  <si>
    <t>TAPIAL PREFABRICADO</t>
  </si>
  <si>
    <t>14.8.3</t>
  </si>
  <si>
    <t>MUROS</t>
  </si>
  <si>
    <t>14.8.4</t>
  </si>
  <si>
    <t>JARDINERAS</t>
  </si>
  <si>
    <t>14.8.5</t>
  </si>
  <si>
    <t>BANCAS</t>
  </si>
  <si>
    <t>14.8.6</t>
  </si>
  <si>
    <t>PEDESTAL PARA BANDERAS</t>
  </si>
  <si>
    <t>14.8.7</t>
  </si>
  <si>
    <t>EQUIPO</t>
  </si>
  <si>
    <t>14.8.7.1</t>
  </si>
  <si>
    <t>EQUIPO HIDRONEUMÁTICO</t>
  </si>
  <si>
    <t>SALÓN DE USOS MPULTIPLES</t>
  </si>
  <si>
    <t>Suministro e instalación de Panel de techo tipo Sándwich, espesor de 20 mm, con Aislante de Poliuretano inyectado de alta densidad de 40Kg/m3 y 90% de celda cerrada, fabricado en línea continua de última generación, con ancho útil de 1.00m.
Lámina superior pre pintada al horno, color blanco con 3 grecas y film de polietileno protector, lámina inferior pre pintada al horno color blanco con microperfilado de 25 mm en huella de rolado.
Machimbrado con junta de neopreno para evitar puente térmico. Incluye platina de 1 ½ x 1/8 plg. (En estructura de polín espacial), tornillería, desmontaje y desalojo de techo existente. Sobre los tornillos autorroscantes se deberá de colocar material bituminoso o un sellador impermeabilizante elastómero acrílico a base de agua, incluye pintura general en estructura de techo existente, hechura de cepos.</t>
  </si>
  <si>
    <t>Construcción de rampa de acceso de conexión entre módulos, entrada  y áreas complementarias, forjada y pavimentada con piso de concreto 0.07m f'c=180 kg/cm²</t>
  </si>
  <si>
    <t>PRECIO FACHADA. Incluye:
-Portón de acceso peatonal.
-Área de espera con sus elementos.
-Jardinera indicada en planos.
-Letras en relieve indicadas.
- Fundaciones de Muro y Columnas.
-Reja metálica indicada en planos.
-Techo, canales, bajadas de aguas lluvias y fascias.</t>
  </si>
  <si>
    <t>Suministro e instalación de Sistema de vigilancia, Circuito Cerrado, incluye 8 cámaras.</t>
  </si>
  <si>
    <t>sg</t>
  </si>
  <si>
    <t>SEÑALÉTICA</t>
  </si>
  <si>
    <t>SEÑALETICA POR COVID-19</t>
  </si>
  <si>
    <t>ROTULO DE LA OBRA Y PLACA CONMEMORATIVA</t>
  </si>
  <si>
    <t>INSTALACIONES ELÉCTRICAS INTERNAS</t>
  </si>
  <si>
    <t>Suministro e instalación de acometida monofásica en media tensión y transformador.</t>
  </si>
  <si>
    <t>Suministro e Instalación de Tablero General y Subtableros Eléctricos</t>
  </si>
  <si>
    <t>Suministro e Instalación de Supresor de Voltajes Transientes</t>
  </si>
  <si>
    <t>Suministro e Instalación de Iluminación tipo LED</t>
  </si>
  <si>
    <t>Suministro e Instalación de Interruptores sencillos y de cambio</t>
  </si>
  <si>
    <t>Suministro e Instalación de Tomacorrientes dobles polarizados de pared</t>
  </si>
  <si>
    <t>Suministro e Instalación de Ventiladores de Techo</t>
  </si>
  <si>
    <t>Suministro e Instalación de Cajas de Registro</t>
  </si>
  <si>
    <t>Suministro e Instalación de Canalizaciones y Alambrado.</t>
  </si>
  <si>
    <t>Suministro e Instalación de Campana de Recreo con su pulsador</t>
  </si>
  <si>
    <t>Suministro e Instalación de Timbre de Portón con su pulsador</t>
  </si>
  <si>
    <t>Suministro e instalación de transformador de ______kVA.</t>
  </si>
  <si>
    <t>16.2.5</t>
  </si>
  <si>
    <t>MATERIALES Y METODOS DEL TRABAJO</t>
  </si>
  <si>
    <t>16.2.5.1</t>
  </si>
  <si>
    <t>TABLERO ELÉCTRICO (CENTRO DE CARGA)</t>
  </si>
  <si>
    <t>16.2.5.4</t>
  </si>
  <si>
    <t>SUPRESOR DE VOLTAJES TRANSIENTES</t>
  </si>
  <si>
    <t>16.2.6</t>
  </si>
  <si>
    <t>CANALIZACIONES Y ACCESORIOS</t>
  </si>
  <si>
    <t>16.2.6.1</t>
  </si>
  <si>
    <t>CONDUCTOS SUBTERRÁNEOS</t>
  </si>
  <si>
    <t>16.2.6.2</t>
  </si>
  <si>
    <t>CANALIZACIONES SECUNDARIAS.</t>
  </si>
  <si>
    <t>16.2.6.2.1</t>
  </si>
  <si>
    <t>CONDUCTOS DE ACERO RÍGIDO.</t>
  </si>
  <si>
    <t>16.2.6.2.2</t>
  </si>
  <si>
    <t>CLORURO DE POLIVINILO (PVC)</t>
  </si>
  <si>
    <t>16.2.6.2.3</t>
  </si>
  <si>
    <t>CONDUCTOS DE ALUMINIO GALVANIZADO</t>
  </si>
  <si>
    <t>16.2.9</t>
  </si>
  <si>
    <t>TOMACORRIENTES</t>
  </si>
  <si>
    <t>16.2.9.1</t>
  </si>
  <si>
    <t>TOMACORRIENTE DE USO GENERAL</t>
  </si>
  <si>
    <t>16.2.9.2</t>
  </si>
  <si>
    <t>TOMACORRIENTE CON PROTECCIÓN DE FALLA A TIERRA (GFCI).</t>
  </si>
  <si>
    <t>16.2.9.3</t>
  </si>
  <si>
    <t>TOMACORRIENTE CON PROTECCIÓN TAMPER RESISTANT (TR).</t>
  </si>
  <si>
    <t>16.2.9.4</t>
  </si>
  <si>
    <t>TOMACORRIENTE DE POTENCIA, 50A/240 VOLTIOS, 1 FASE</t>
  </si>
  <si>
    <t>16.2.10</t>
  </si>
  <si>
    <t>INTERRUPTORES DE PARED</t>
  </si>
  <si>
    <t>16.2.11</t>
  </si>
  <si>
    <t>PLACAS DE PARED</t>
  </si>
  <si>
    <t>16.2.12</t>
  </si>
  <si>
    <t>LUMINARIAS</t>
  </si>
  <si>
    <t>16.2.13</t>
  </si>
  <si>
    <t>SISTEMA DE TIERRA Y POLARIZACIÓN</t>
  </si>
  <si>
    <t>Sistema eléctrico y señales débiles (aires acondicionados, interconectividad de internet, sistema de alarmas contra intrusos e incendio, equipo de bombeo). El ofertante deberá realizar el diagnóstico del sistema, de ser necesario la unificación de cargas, especificaciones técnicas, diseño, planos, aplicando el uso eficiente de la energía de acuerdo con las normativas vigentes y especificaciones técnicas del ministerio. Según el cálculo de cargas se deberá considerar:
-Subestación capacidad mínima de 37.5 KVA, incluye red de polarización.
-Alimentador principal y secundarios de acuerdo con la capacidad de corriente de carga.
-Red de polarización del tablero general.
-Tablero general y subtableros por módulo de corrientes de carga de trabajo.
-Red de interconexión subterránea y pozos de registro. 
- Incluye pagos y trámites de compañía eléctrica y certificación de las instalaciones.</t>
  </si>
  <si>
    <t>CUBIERTAS TECHO CANCHA</t>
  </si>
  <si>
    <t>Cubierta de Techo curvo</t>
  </si>
  <si>
    <t>17.1.1</t>
  </si>
  <si>
    <t>Suminstro e instalación de Panel de techo curvo autoportante sin estructura, de aluminio, zinc y sílice,  calibre 24. Norma ASTM A792</t>
  </si>
  <si>
    <t>Estructura</t>
  </si>
  <si>
    <t>17.2.1</t>
  </si>
  <si>
    <t>Placa meálica 0.75x0.75x1", 12 pernos de anclaje #8 Fy=4200KG/cm2, L=1.00m +gancho estandar (Incluye tuerca hexagonal, arandela plana grado 60, incluye limpieza, concreto de nivelación, demoliciones, definición de arista y resanes)</t>
  </si>
  <si>
    <t>Columna CJ1 4 tubos pipe standard 2" cha 40 acero A 36 celosía 1 1/4"@60°</t>
  </si>
  <si>
    <t>Viga VJ1 3 tubos pipe standard 2" cha 40 acero A 36 celosia tubo pipe standard 1 1/4"@60°</t>
  </si>
  <si>
    <t>PISO DE CONCRETO</t>
  </si>
  <si>
    <t>17.5.1</t>
  </si>
  <si>
    <t>Trazo y Nivelación</t>
  </si>
  <si>
    <t>17.5.2</t>
  </si>
  <si>
    <t>Corte en terraza material semi duro con maquinaria</t>
  </si>
  <si>
    <t>17.5.3</t>
  </si>
  <si>
    <t>DESALOJO DE MATERIAL SOBRANTE, EN CAMIÓN DE "ESTACA"; INCLUYE ACARREO INTERNO EN TERRAZAS CON NIVELES DIFERENTES. CONSIDERAR UNA DISTANCIA MÍNIMA DE 25 KM Y HACIA UN LUGAR AUTORIZADO.</t>
  </si>
  <si>
    <t>17.5.4</t>
  </si>
  <si>
    <t>17.5.5</t>
  </si>
  <si>
    <t>PISO DE CONCRETO FC = 210 KG/CM2 REF.CON ELECTROMALLA 6/6 E=10 CMS</t>
  </si>
  <si>
    <t>17.5.6</t>
  </si>
  <si>
    <t xml:space="preserve">HECHURA JUNTA EN CONCRETO 1"X1/8" CON CORTADORA DISCO/DIAMANTE INCUYE MAT DE RESPALDO Y SELLO. JUNTA CON ADITIVO ELASTOMÉRICO Y CORDÓN DE RESPALDO DE ESPUMA DE POLIETILENO </t>
  </si>
  <si>
    <t>17.5.7</t>
  </si>
  <si>
    <t>HECHURA E INSTALACION DE JIRAFA P/TABLERO DE BKB.  DE HO GO 03" CÉD 30 Y TABLERO DE MADERA DE TABLONCILLO DE CONACASTE O CEDRO LÁMINA DE ACERO E=3/16". ÁNG 2X2X1/8 ÁNG INTERMEDIO 1X1X1/8". CONSIDERAR BASE DE CONCRETO F'C=140 KG/CM2. APLICACIO DE 2 MANOS DE ANTICORROSIVO (DOS COLORES DIFERENTES) Y UNA MANO DE ESMALTE. INCLUYE EXCAVACION. SEGÚN DETALLE.</t>
  </si>
  <si>
    <t xml:space="preserve">U </t>
  </si>
  <si>
    <t>17.5.8</t>
  </si>
  <si>
    <t>Suministro y Aplicación de pintura para canchas deportivas mate, antideslizante y baja reflexión de luz</t>
  </si>
  <si>
    <t>COSTO DIRECTO</t>
  </si>
  <si>
    <t>IMPREVISTOS (20%)</t>
  </si>
  <si>
    <t>SUMA INDIRECTO (43%)</t>
  </si>
  <si>
    <t>SUBTOTAL 1 (DIR+IND)</t>
  </si>
  <si>
    <t>SUMA IVA</t>
  </si>
  <si>
    <t>SUBTOTAL 2 IVA+INDIRECTOS</t>
  </si>
  <si>
    <t>ARANCELES DE CONSTRUCCION (5%)</t>
  </si>
  <si>
    <t>GRAN TOTAL(CD+IMPREVISTOS+IVA+ARANCELES DE CONSTRUCCION)</t>
  </si>
  <si>
    <t xml:space="preserve">No. </t>
  </si>
  <si>
    <t>ACTIVIDAD</t>
  </si>
  <si>
    <t>MODULO 1: Aula informática, dirección, comedor, lavaderos</t>
  </si>
  <si>
    <t>MODULO 2: Rehabilitación y construcción de Aula 1, 2, 3 y 4</t>
  </si>
  <si>
    <t>MODULO 3: Rehabilitación de Primera Inf., Ludoteca, Aula 4</t>
  </si>
  <si>
    <t>MODULO 4: Rehabilitación de Aula 5, 6 y 7</t>
  </si>
  <si>
    <t>MODULO 5: Rehabilitación de Aula 12, 13 y 14</t>
  </si>
  <si>
    <t>Espacio de Usos Múltiples</t>
  </si>
  <si>
    <t xml:space="preserve">OBRAS EXTERIORES: </t>
  </si>
  <si>
    <t xml:space="preserve"> </t>
  </si>
  <si>
    <t>COSTO INDIRECTO (43%)</t>
  </si>
  <si>
    <t>SUB-TOTAL</t>
  </si>
  <si>
    <t>SUBTOTAL IVA + INDIRECTOS</t>
  </si>
  <si>
    <t>COSTO TOTAL, INCLUYE IVA</t>
  </si>
  <si>
    <t>CONSTRUCCION DE TIENDA ESCOLAR
Tienda escolar tipo con dimensiones de 2.52 x 2.52 mts, cuenta con un area interna de 5.68 m2, con paredes internas de fibrolite, con revestimiento exterior de lámina metálica, puertas y ventanas metalicas, superficie de piso fibrolite, y cubierta de lámina troquelada zinc-aluminio. Al interior cuenta con muebles de cocina, alacena, barra de atencion y espacio para cocina, refrigeradora, micro ondas y lavatrastos. Incluye instalaciones electricas (luminarias, tomacorrientes, tableros y alimentadores) e instalaciones hidraulicas (abastecimiento de aguas potable y drenaje de aguas grises, trampa de grasas) para su correcto funcionamiento.</t>
  </si>
  <si>
    <t>COSTOS INDIRECTOS</t>
  </si>
  <si>
    <t>ARANCELES DE CONSTRUCCIÓN
(PAGO CONTRA PRESENTACION DE RECIBO A NOMBRE MINEDUCYT)</t>
  </si>
  <si>
    <t>IMPREVISTO</t>
  </si>
  <si>
    <t>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</si>
</sst>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2">
    <numFmt numFmtId="5" formatCode="&quot;$&quot;#,##0;\-&quot;$&quot;#,##0"/>
    <numFmt numFmtId="8" formatCode="&quot;$&quot;#,##0.00;[Red]\-&quot;$&quot;#,##0.00"/>
    <numFmt numFmtId="44" formatCode="_-&quot;$&quot;* #,##0.00_-;\-&quot;$&quot;* #,##0.00_-;_-&quot;$&quot;* &quot;-&quot;??_-;_-@_-"/>
    <numFmt numFmtId="43" formatCode="_-* #,##0.00_-;\-* #,##0.00_-;_-* &quot;-&quot;??_-;_-@_-"/>
    <numFmt numFmtId="164" formatCode="#,##0\ &quot;€&quot;;\-#,##0\ &quot;€&quot;"/>
    <numFmt numFmtId="165" formatCode="#,##0\ &quot;€&quot;;[Red]\-#,##0\ &quot;€&quot;"/>
    <numFmt numFmtId="166" formatCode="_-* #,##0.00\ &quot;€&quot;_-;\-* #,##0.00\ &quot;€&quot;_-;_-* &quot;-&quot;??\ &quot;€&quot;_-;_-@_-"/>
    <numFmt numFmtId="167" formatCode="&quot;$&quot;#,##0.00_);\(&quot;$&quot;#,##0.00\)"/>
    <numFmt numFmtId="168" formatCode="_(* #,##0_);_(* \(#,##0\);_(* &quot;-&quot;_);_(@_)"/>
    <numFmt numFmtId="169" formatCode="_(&quot;$&quot;* #,##0.00_);_(&quot;$&quot;* \(#,##0.00\);_(&quot;$&quot;* &quot;-&quot;??_);_(@_)"/>
    <numFmt numFmtId="170" formatCode="_(* #,##0.00_);_(* \(#,##0.00\);_(* &quot;-&quot;??_);_(@_)"/>
    <numFmt numFmtId="171" formatCode="_-* #,##0.00\ _€_-;\-* #,##0.00\ _€_-;_-* &quot;-&quot;??\ _€_-;_-@_-"/>
    <numFmt numFmtId="172" formatCode="_-[$€-2]* #,##0.00_-;\-[$€-2]* #,##0.00_-;_-[$€-2]* &quot;-&quot;??_-"/>
    <numFmt numFmtId="173" formatCode="#,##0&quot; pta&quot;;\-#,##0&quot; pta&quot;"/>
    <numFmt numFmtId="174" formatCode="_-* #,##0.00\ [$€]_-;\-* #,##0.00\ [$€]_-;_-* \-??\ [$€]_-;_-@_-"/>
    <numFmt numFmtId="175" formatCode="_-* #,##0.00\ _$_-;\-* #,##0.00\ _$_-;_-* &quot;-&quot;??\ _$_-;_-@_-"/>
    <numFmt numFmtId="176" formatCode="#,##0.0"/>
    <numFmt numFmtId="177" formatCode="_([$€]* #,##0.00_);_([$€]* \(#,##0.00\);_([$€]* &quot;-&quot;??_);_(@_)"/>
    <numFmt numFmtId="178" formatCode="_ &quot;$&quot;* #,##0.00_ ;_ &quot;$&quot;* \-#,##0.00_ ;_ &quot;$&quot;* &quot;-&quot;??_ ;_ @_ "/>
    <numFmt numFmtId="179" formatCode="_-* #,##0\ _$_-;\-* #,##0\ _$_-;_-* &quot;- &quot;_$_-;_-@_-"/>
    <numFmt numFmtId="180" formatCode="0.00000000"/>
    <numFmt numFmtId="181" formatCode="0.000"/>
    <numFmt numFmtId="182" formatCode="_(&quot;$&quot;* #,##0.00_);_(&quot;$&quot;* \(#,##0.00\);_(&quot;$&quot;* \-??_);_(@_)"/>
    <numFmt numFmtId="183" formatCode="0.0"/>
    <numFmt numFmtId="184" formatCode="_-* #,##0.00\ &quot;pta&quot;_-;\-* #,##0.00\ &quot;pta&quot;_-;_-* &quot;-&quot;??\ &quot;pta&quot;_-;_-@_-"/>
    <numFmt numFmtId="185" formatCode="[$$-409]#,##0.00000000"/>
    <numFmt numFmtId="186" formatCode="_-* #,##0.00&quot; €&quot;_-;\-* #,##0.00&quot; €&quot;_-;_-* \-??&quot; €&quot;_-;_-@_-"/>
    <numFmt numFmtId="187" formatCode="_(* #,##0_);_(* \(#,##0\);_(* \-_);_(@_)"/>
    <numFmt numFmtId="188" formatCode="_ * #,##0.00_ ;_ * \-#,##0.00_ ;_ * \-??_ ;_ @_ "/>
    <numFmt numFmtId="189" formatCode="_(* #,##0.00_);_(* \(#,##0.00\);_(* \-??_);_(@_)"/>
    <numFmt numFmtId="190" formatCode="[$$-409]#,##0.00"/>
    <numFmt numFmtId="191" formatCode="_(* #,##0&quot; pta&quot;_);_(* \(#,##0&quot; pta)&quot;;_(* \-??&quot; pta&quot;_);_(@_)"/>
    <numFmt numFmtId="192" formatCode="#,##0.00\ ;&quot; (&quot;#,##0.00\);&quot; -&quot;#\ ;@\ "/>
    <numFmt numFmtId="193" formatCode="&quot;$&quot;#,##0.00"/>
    <numFmt numFmtId="194" formatCode="_-* #,##0\ &quot;$&quot;_-;\-* #,##0\ &quot;$&quot;_-;_-* &quot;-&quot;\ &quot;$&quot;_-;_-@_-"/>
    <numFmt numFmtId="195" formatCode="_-* #,##0.00_-;\-* #,##0.00_-;_-* \-??_-;_-@_-"/>
    <numFmt numFmtId="196" formatCode="&quot;¢&quot;#,##0.00"/>
    <numFmt numFmtId="197" formatCode="_-* #,##0\ _$_-;\-* #,##0\ _$_-;_-* &quot;-&quot;\ _$_-;_-@_-"/>
    <numFmt numFmtId="198" formatCode="_(&quot;¢&quot;* #,##0.00_);_(&quot;¢&quot;* \(#,##0.00\);_(&quot;¢&quot;* &quot;-&quot;??_);_(@_)"/>
    <numFmt numFmtId="199" formatCode="mmmm\ d\,\ yyyy"/>
    <numFmt numFmtId="200" formatCode="[$$-409]#,##0.00_);\([$$-409]#,##0.00\)"/>
    <numFmt numFmtId="201" formatCode="_(&quot;¢&quot;* #,##0.00_);_(&quot;¢&quot;* \(#,##0.00\);_(&quot;¢&quot;* &quot;-&quot;_);_(@_)"/>
    <numFmt numFmtId="202" formatCode="_-* #,##0.00&quot; pta&quot;_-;\-* #,##0.00&quot; pta&quot;_-;_-* \-??&quot; pta&quot;_-;_-@_-"/>
    <numFmt numFmtId="203" formatCode="_-* #,##0.00\ &quot;$&quot;_-;\-* #,##0.00\ &quot;$&quot;_-;_-* &quot;-&quot;??\ &quot;$&quot;_-;_-@_-"/>
    <numFmt numFmtId="204" formatCode="_-[$€]* #,##0.00_-;\-[$€]* #,##0.00_-;_-[$€]* \-??_-;_-@_-"/>
    <numFmt numFmtId="205" formatCode="_(* #,##0\ &quot;pta&quot;_);_(* \(#,##0\ &quot;pta&quot;\);_(* &quot;-&quot;??\ &quot;pta&quot;_);_(@_)"/>
    <numFmt numFmtId="206" formatCode="_-* #,##0.00\ &quot;PTA&quot;_-;\-* #,##0.00\ &quot;PTA&quot;_-;_-* &quot;-&quot;??\ &quot;PTA&quot;_-;_-@_-"/>
    <numFmt numFmtId="207" formatCode="#,##0.00000000"/>
    <numFmt numFmtId="208" formatCode="_(#,##0.00_);_(#,##0.00_);"/>
    <numFmt numFmtId="209" formatCode="_-* #,##0.00&quot; PTA&quot;_-;\-* #,##0.00&quot; PTA&quot;_-;_-* \-??&quot; PTA&quot;_-;_-@_-"/>
    <numFmt numFmtId="210" formatCode="_-&quot;$&quot;* #,##0_-;&quot;-$&quot;* #,##0_-;_-&quot;$&quot;* \-_-;_-@_-"/>
    <numFmt numFmtId="211" formatCode="_-[$€]* #,##0.00_-;\-[$€]* #,##0.00_-;_-[$€]* &quot;-&quot;??_-;_-@_-"/>
  </numFmts>
  <fonts count="67">
    <font>
      <sz val="11"/>
      <color theme="1"/>
      <name val="Calibri"/>
      <charset val="134"/>
      <scheme val="minor"/>
    </font>
    <font>
      <sz val="11"/>
      <color theme="1"/>
      <name val="Calibri"/>
      <family val="2"/>
      <scheme val="minor"/>
    </font>
    <font>
      <b/>
      <sz val="10"/>
      <name val="Arial"/>
      <family val="2"/>
    </font>
    <font>
      <b/>
      <sz val="11"/>
      <name val="Arial"/>
      <family val="2"/>
    </font>
    <font>
      <sz val="11"/>
      <color indexed="10"/>
      <name val="Calibri"/>
      <family val="2"/>
    </font>
    <font>
      <sz val="11"/>
      <color indexed="9"/>
      <name val="Calibri"/>
      <family val="2"/>
    </font>
    <font>
      <sz val="11"/>
      <color indexed="8"/>
      <name val="Calibri"/>
      <family val="2"/>
    </font>
    <font>
      <sz val="10"/>
      <name val="Arial"/>
      <family val="2"/>
    </font>
    <font>
      <sz val="10"/>
      <name val="Helv"/>
      <charset val="204"/>
    </font>
    <font>
      <b/>
      <sz val="10"/>
      <name val="Swiss 721 Extended BT"/>
      <charset val="134"/>
    </font>
    <font>
      <i/>
      <sz val="11"/>
      <color indexed="63"/>
      <name val="Calibri"/>
      <family val="2"/>
    </font>
    <font>
      <sz val="10"/>
      <color indexed="8"/>
      <name val="Arial"/>
      <family val="2"/>
    </font>
    <font>
      <b/>
      <sz val="11"/>
      <color indexed="8"/>
      <name val="Calibri"/>
      <family val="2"/>
    </font>
    <font>
      <u/>
      <sz val="10"/>
      <color theme="10"/>
      <name val="Arial"/>
      <family val="2"/>
    </font>
    <font>
      <sz val="11"/>
      <color indexed="20"/>
      <name val="Calibri"/>
      <family val="2"/>
    </font>
    <font>
      <sz val="11"/>
      <color indexed="62"/>
      <name val="Calibri"/>
      <family val="2"/>
    </font>
    <font>
      <u/>
      <sz val="10"/>
      <color indexed="12"/>
      <name val="Arial"/>
      <family val="2"/>
    </font>
    <font>
      <sz val="12"/>
      <name val="Calibri"/>
      <family val="2"/>
    </font>
    <font>
      <b/>
      <sz val="11"/>
      <color indexed="9"/>
      <name val="Calibri"/>
      <family val="2"/>
    </font>
    <font>
      <sz val="11"/>
      <color indexed="17"/>
      <name val="Calibri"/>
      <family val="2"/>
    </font>
    <font>
      <b/>
      <sz val="11"/>
      <color indexed="52"/>
      <name val="Calibri"/>
      <family val="2"/>
    </font>
    <font>
      <b/>
      <sz val="11"/>
      <color indexed="53"/>
      <name val="Calibri"/>
      <family val="2"/>
    </font>
    <font>
      <b/>
      <sz val="11"/>
      <color indexed="62"/>
      <name val="Calibri"/>
      <family val="2"/>
    </font>
    <font>
      <b/>
      <sz val="13"/>
      <color indexed="56"/>
      <name val="Calibri"/>
      <family val="2"/>
    </font>
    <font>
      <b/>
      <sz val="18"/>
      <color indexed="56"/>
      <name val="Cambria"/>
      <family val="1"/>
    </font>
    <font>
      <sz val="10"/>
      <name val="MS Sans Serif"/>
      <charset val="134"/>
    </font>
    <font>
      <u/>
      <sz val="10"/>
      <color indexed="36"/>
      <name val="Arial"/>
      <family val="2"/>
    </font>
    <font>
      <sz val="11"/>
      <color indexed="60"/>
      <name val="Calibri"/>
      <family val="2"/>
    </font>
    <font>
      <b/>
      <sz val="11"/>
      <color indexed="56"/>
      <name val="Calibri"/>
      <family val="2"/>
    </font>
    <font>
      <b/>
      <sz val="15"/>
      <color indexed="62"/>
      <name val="Calibri"/>
      <family val="2"/>
    </font>
    <font>
      <sz val="10"/>
      <name val="Geneva"/>
      <family val="2"/>
    </font>
    <font>
      <sz val="11"/>
      <color indexed="52"/>
      <name val="Calibri"/>
      <family val="2"/>
    </font>
    <font>
      <b/>
      <sz val="18"/>
      <color indexed="62"/>
      <name val="Cambria"/>
      <family val="1"/>
    </font>
    <font>
      <sz val="12"/>
      <color indexed="8"/>
      <name val="Verdana"/>
      <family val="2"/>
    </font>
    <font>
      <sz val="9"/>
      <name val="Arial"/>
      <family val="2"/>
    </font>
    <font>
      <b/>
      <sz val="15"/>
      <color indexed="56"/>
      <name val="Calibri"/>
      <family val="2"/>
    </font>
    <font>
      <b/>
      <sz val="11"/>
      <color indexed="63"/>
      <name val="Calibri"/>
      <family val="2"/>
    </font>
    <font>
      <b/>
      <sz val="13"/>
      <color indexed="62"/>
      <name val="Calibri"/>
      <family val="2"/>
    </font>
    <font>
      <i/>
      <sz val="11"/>
      <color indexed="23"/>
      <name val="Calibri"/>
      <family val="2"/>
    </font>
    <font>
      <sz val="12"/>
      <name val="Times"/>
      <charset val="134"/>
    </font>
    <font>
      <sz val="8"/>
      <name val="Arial"/>
      <family val="2"/>
    </font>
    <font>
      <sz val="12"/>
      <color theme="1"/>
      <name val="Calibri"/>
      <family val="2"/>
      <scheme val="minor"/>
    </font>
    <font>
      <sz val="12"/>
      <name val="Courier"/>
      <charset val="134"/>
    </font>
    <font>
      <sz val="12"/>
      <name val="Courier New"/>
      <family val="3"/>
    </font>
    <font>
      <sz val="11"/>
      <color theme="1"/>
      <name val="Calibri"/>
      <family val="2"/>
      <scheme val="minor"/>
    </font>
    <font>
      <sz val="10"/>
      <color theme="1"/>
      <name val="Arial"/>
      <family val="2"/>
    </font>
    <font>
      <sz val="10"/>
      <color rgb="FF000000"/>
      <name val="Arial"/>
      <family val="2"/>
    </font>
    <font>
      <b/>
      <sz val="10"/>
      <name val="Area"/>
    </font>
    <font>
      <sz val="10"/>
      <color theme="1"/>
      <name val="Area"/>
    </font>
    <font>
      <b/>
      <sz val="18"/>
      <color theme="0"/>
      <name val="Area"/>
    </font>
    <font>
      <b/>
      <sz val="10"/>
      <color theme="1"/>
      <name val="Area"/>
    </font>
    <font>
      <b/>
      <sz val="10"/>
      <color theme="3" tint="-0.249977111117893"/>
      <name val="Area"/>
    </font>
    <font>
      <b/>
      <sz val="10"/>
      <color theme="0"/>
      <name val="Area"/>
    </font>
    <font>
      <sz val="10"/>
      <name val="Area"/>
    </font>
    <font>
      <sz val="10"/>
      <color theme="3" tint="-0.249977111117893"/>
      <name val="Area"/>
    </font>
    <font>
      <sz val="10"/>
      <color rgb="FF000000"/>
      <name val="Area"/>
    </font>
    <font>
      <i/>
      <sz val="10"/>
      <color theme="1"/>
      <name val="Area"/>
    </font>
    <font>
      <i/>
      <sz val="10"/>
      <name val="Area"/>
    </font>
    <font>
      <b/>
      <u/>
      <sz val="10"/>
      <color theme="1"/>
      <name val="Area"/>
    </font>
    <font>
      <b/>
      <sz val="10"/>
      <color rgb="FF000000"/>
      <name val="Area"/>
    </font>
    <font>
      <b/>
      <sz val="18"/>
      <color theme="0"/>
      <name val="Arial"/>
      <family val="2"/>
    </font>
    <font>
      <b/>
      <sz val="10"/>
      <color theme="1"/>
      <name val="Arial"/>
      <family val="2"/>
    </font>
    <font>
      <b/>
      <sz val="10"/>
      <color theme="3" tint="-0.249977111117893"/>
      <name val="Arial"/>
      <family val="2"/>
    </font>
    <font>
      <b/>
      <sz val="10"/>
      <color theme="0"/>
      <name val="Arial"/>
      <family val="2"/>
    </font>
    <font>
      <b/>
      <sz val="10"/>
      <color rgb="FFFFFFFF"/>
      <name val="Arial"/>
      <family val="2"/>
    </font>
    <font>
      <sz val="8"/>
      <name val="Calibri"/>
      <family val="2"/>
      <scheme val="minor"/>
    </font>
    <font>
      <b/>
      <sz val="11"/>
      <color theme="0"/>
      <name val="Arial"/>
      <family val="2"/>
    </font>
  </fonts>
  <fills count="83">
    <fill>
      <patternFill patternType="none"/>
    </fill>
    <fill>
      <patternFill patternType="gray125"/>
    </fill>
    <fill>
      <patternFill patternType="solid">
        <fgColor rgb="FFD9D9D9"/>
        <bgColor indexed="64"/>
      </patternFill>
    </fill>
    <fill>
      <patternFill patternType="solid">
        <fgColor theme="0"/>
        <bgColor indexed="64"/>
      </patternFill>
    </fill>
    <fill>
      <patternFill patternType="solid">
        <fgColor indexed="29"/>
        <bgColor indexed="24"/>
      </patternFill>
    </fill>
    <fill>
      <patternFill patternType="solid">
        <fgColor indexed="62"/>
        <bgColor indexed="64"/>
      </patternFill>
    </fill>
    <fill>
      <patternFill patternType="solid">
        <fgColor indexed="47"/>
        <bgColor indexed="24"/>
      </patternFill>
    </fill>
    <fill>
      <patternFill patternType="solid">
        <fgColor indexed="42"/>
        <bgColor indexed="27"/>
      </patternFill>
    </fill>
    <fill>
      <patternFill patternType="solid">
        <fgColor indexed="55"/>
        <bgColor indexed="23"/>
      </patternFill>
    </fill>
    <fill>
      <patternFill patternType="solid">
        <fgColor indexed="59"/>
        <bgColor indexed="63"/>
      </patternFill>
    </fill>
    <fill>
      <patternFill patternType="solid">
        <fgColor indexed="10"/>
        <bgColor indexed="64"/>
      </patternFill>
    </fill>
    <fill>
      <patternFill patternType="solid">
        <fgColor indexed="19"/>
        <bgColor indexed="61"/>
      </patternFill>
    </fill>
    <fill>
      <patternFill patternType="solid">
        <fgColor indexed="45"/>
        <bgColor indexed="64"/>
      </patternFill>
    </fill>
    <fill>
      <patternFill patternType="solid">
        <fgColor indexed="20"/>
        <bgColor indexed="36"/>
      </patternFill>
    </fill>
    <fill>
      <patternFill patternType="solid">
        <fgColor indexed="44"/>
        <bgColor indexed="64"/>
      </patternFill>
    </fill>
    <fill>
      <patternFill patternType="solid">
        <fgColor indexed="36"/>
        <bgColor indexed="64"/>
      </patternFill>
    </fill>
    <fill>
      <patternFill patternType="solid">
        <fgColor indexed="47"/>
        <bgColor indexed="64"/>
      </patternFill>
    </fill>
    <fill>
      <patternFill patternType="solid">
        <fgColor indexed="26"/>
        <bgColor indexed="9"/>
      </patternFill>
    </fill>
    <fill>
      <patternFill patternType="solid">
        <fgColor indexed="42"/>
        <bgColor indexed="64"/>
      </patternFill>
    </fill>
    <fill>
      <patternFill patternType="solid">
        <fgColor indexed="11"/>
        <bgColor indexed="49"/>
      </patternFill>
    </fill>
    <fill>
      <patternFill patternType="solid">
        <fgColor indexed="49"/>
        <bgColor indexed="64"/>
      </patternFill>
    </fill>
    <fill>
      <patternFill patternType="solid">
        <fgColor indexed="30"/>
        <bgColor indexed="64"/>
      </patternFill>
    </fill>
    <fill>
      <patternFill patternType="solid">
        <fgColor indexed="63"/>
        <bgColor indexed="59"/>
      </patternFill>
    </fill>
    <fill>
      <patternFill patternType="solid">
        <fgColor indexed="26"/>
        <bgColor indexed="26"/>
      </patternFill>
    </fill>
    <fill>
      <patternFill patternType="solid">
        <fgColor indexed="49"/>
        <bgColor indexed="40"/>
      </patternFill>
    </fill>
    <fill>
      <patternFill patternType="solid">
        <fgColor indexed="57"/>
        <bgColor indexed="64"/>
      </patternFill>
    </fill>
    <fill>
      <patternFill patternType="solid">
        <fgColor indexed="22"/>
        <bgColor indexed="64"/>
      </patternFill>
    </fill>
    <fill>
      <patternFill patternType="solid">
        <fgColor indexed="41"/>
        <bgColor indexed="9"/>
      </patternFill>
    </fill>
    <fill>
      <patternFill patternType="solid">
        <fgColor indexed="43"/>
        <bgColor indexed="26"/>
      </patternFill>
    </fill>
    <fill>
      <patternFill patternType="solid">
        <fgColor indexed="47"/>
        <bgColor indexed="47"/>
      </patternFill>
    </fill>
    <fill>
      <patternFill patternType="solid">
        <fgColor indexed="47"/>
        <bgColor indexed="22"/>
      </patternFill>
    </fill>
    <fill>
      <patternFill patternType="solid">
        <fgColor indexed="29"/>
        <bgColor indexed="45"/>
      </patternFill>
    </fill>
    <fill>
      <patternFill patternType="solid">
        <fgColor indexed="31"/>
        <bgColor indexed="44"/>
      </patternFill>
    </fill>
    <fill>
      <patternFill patternType="solid">
        <fgColor indexed="44"/>
        <bgColor indexed="31"/>
      </patternFill>
    </fill>
    <fill>
      <patternFill patternType="solid">
        <fgColor indexed="29"/>
        <bgColor indexed="64"/>
      </patternFill>
    </fill>
    <fill>
      <patternFill patternType="solid">
        <fgColor indexed="51"/>
        <bgColor indexed="13"/>
      </patternFill>
    </fill>
    <fill>
      <patternFill patternType="solid">
        <fgColor indexed="53"/>
        <bgColor indexed="64"/>
      </patternFill>
    </fill>
    <fill>
      <patternFill patternType="solid">
        <fgColor indexed="42"/>
        <bgColor indexed="42"/>
      </patternFill>
    </fill>
    <fill>
      <patternFill patternType="solid">
        <fgColor indexed="54"/>
        <bgColor indexed="61"/>
      </patternFill>
    </fill>
    <fill>
      <patternFill patternType="solid">
        <fgColor indexed="22"/>
        <bgColor indexed="22"/>
      </patternFill>
    </fill>
    <fill>
      <patternFill patternType="solid">
        <fgColor indexed="26"/>
        <bgColor indexed="64"/>
      </patternFill>
    </fill>
    <fill>
      <patternFill patternType="solid">
        <fgColor indexed="45"/>
        <bgColor indexed="24"/>
      </patternFill>
    </fill>
    <fill>
      <patternFill patternType="solid">
        <fgColor indexed="62"/>
        <bgColor indexed="56"/>
      </patternFill>
    </fill>
    <fill>
      <patternFill patternType="solid">
        <fgColor indexed="45"/>
        <bgColor indexed="29"/>
      </patternFill>
    </fill>
    <fill>
      <patternFill patternType="solid">
        <fgColor indexed="55"/>
        <bgColor indexed="55"/>
      </patternFill>
    </fill>
    <fill>
      <patternFill patternType="solid">
        <fgColor indexed="44"/>
        <bgColor indexed="44"/>
      </patternFill>
    </fill>
    <fill>
      <patternFill patternType="solid">
        <fgColor indexed="52"/>
        <bgColor indexed="64"/>
      </patternFill>
    </fill>
    <fill>
      <patternFill patternType="solid">
        <fgColor indexed="31"/>
        <bgColor indexed="22"/>
      </patternFill>
    </fill>
    <fill>
      <patternFill patternType="solid">
        <fgColor indexed="27"/>
        <bgColor indexed="41"/>
      </patternFill>
    </fill>
    <fill>
      <patternFill patternType="solid">
        <fgColor indexed="30"/>
        <bgColor indexed="21"/>
      </patternFill>
    </fill>
    <fill>
      <patternFill patternType="solid">
        <fgColor indexed="52"/>
        <bgColor indexed="51"/>
      </patternFill>
    </fill>
    <fill>
      <patternFill patternType="solid">
        <fgColor indexed="46"/>
        <bgColor indexed="24"/>
      </patternFill>
    </fill>
    <fill>
      <patternFill patternType="solid">
        <fgColor indexed="11"/>
        <bgColor indexed="64"/>
      </patternFill>
    </fill>
    <fill>
      <patternFill patternType="solid">
        <fgColor indexed="22"/>
        <bgColor indexed="24"/>
      </patternFill>
    </fill>
    <fill>
      <patternFill patternType="solid">
        <fgColor indexed="31"/>
        <bgColor indexed="64"/>
      </patternFill>
    </fill>
    <fill>
      <patternFill patternType="solid">
        <fgColor indexed="46"/>
        <bgColor indexed="64"/>
      </patternFill>
    </fill>
    <fill>
      <patternFill patternType="solid">
        <fgColor indexed="46"/>
        <bgColor indexed="45"/>
      </patternFill>
    </fill>
    <fill>
      <patternFill patternType="solid">
        <fgColor indexed="27"/>
        <bgColor indexed="64"/>
      </patternFill>
    </fill>
    <fill>
      <patternFill patternType="solid">
        <fgColor indexed="27"/>
        <bgColor indexed="42"/>
      </patternFill>
    </fill>
    <fill>
      <patternFill patternType="solid">
        <fgColor indexed="51"/>
        <bgColor indexed="64"/>
      </patternFill>
    </fill>
    <fill>
      <patternFill patternType="solid">
        <fgColor indexed="22"/>
        <bgColor indexed="31"/>
      </patternFill>
    </fill>
    <fill>
      <patternFill patternType="solid">
        <fgColor indexed="57"/>
        <bgColor indexed="21"/>
      </patternFill>
    </fill>
    <fill>
      <patternFill patternType="solid">
        <fgColor indexed="53"/>
        <bgColor indexed="52"/>
      </patternFill>
    </fill>
    <fill>
      <patternFill patternType="solid">
        <fgColor indexed="10"/>
        <bgColor indexed="60"/>
      </patternFill>
    </fill>
    <fill>
      <patternFill patternType="solid">
        <fgColor indexed="55"/>
        <bgColor indexed="64"/>
      </patternFill>
    </fill>
    <fill>
      <patternFill patternType="solid">
        <fgColor indexed="31"/>
        <bgColor indexed="31"/>
      </patternFill>
    </fill>
    <fill>
      <patternFill patternType="solid">
        <fgColor indexed="23"/>
        <b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61"/>
        <bgColor indexed="19"/>
      </patternFill>
    </fill>
    <fill>
      <patternFill patternType="solid">
        <fgColor indexed="27"/>
        <bgColor indexed="27"/>
      </patternFill>
    </fill>
    <fill>
      <patternFill patternType="solid">
        <fgColor indexed="43"/>
        <bgColor indexed="64"/>
      </patternFill>
    </fill>
    <fill>
      <patternFill patternType="solid">
        <fgColor theme="3" tint="-0.249977111117893"/>
        <bgColor indexed="64"/>
      </patternFill>
    </fill>
    <fill>
      <patternFill patternType="solid">
        <fgColor rgb="FFFFFF00"/>
        <bgColor indexed="64"/>
      </patternFill>
    </fill>
    <fill>
      <patternFill patternType="solid">
        <fgColor rgb="FFDAEEF3"/>
        <bgColor indexed="64"/>
      </patternFill>
    </fill>
    <fill>
      <patternFill patternType="solid">
        <fgColor rgb="FFFFFFFF"/>
        <bgColor indexed="64"/>
      </patternFill>
    </fill>
    <fill>
      <patternFill patternType="solid">
        <fgColor rgb="FFD9E1F2"/>
        <bgColor indexed="64"/>
      </patternFill>
    </fill>
    <fill>
      <patternFill patternType="solid">
        <fgColor rgb="FFB4C6E7"/>
        <bgColor indexed="64"/>
      </patternFill>
    </fill>
    <fill>
      <patternFill patternType="solid">
        <fgColor theme="5" tint="0.79998168889431442"/>
        <bgColor indexed="64"/>
      </patternFill>
    </fill>
    <fill>
      <patternFill patternType="solid">
        <fgColor rgb="FF333F4F"/>
        <bgColor rgb="FF000000"/>
      </patternFill>
    </fill>
    <fill>
      <patternFill patternType="solid">
        <fgColor theme="0" tint="-0.249977111117893"/>
        <bgColor indexed="64"/>
      </patternFill>
    </fill>
    <fill>
      <patternFill patternType="solid">
        <fgColor theme="4" tint="0.79998168889431442"/>
        <bgColor indexed="64"/>
      </patternFill>
    </fill>
  </fills>
  <borders count="63">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8"/>
      </left>
      <right style="hair">
        <color indexed="8"/>
      </right>
      <top style="hair">
        <color indexed="8"/>
      </top>
      <bottom style="hair">
        <color indexed="8"/>
      </bottom>
      <diagonal/>
    </border>
    <border>
      <left style="double">
        <color indexed="8"/>
      </left>
      <right style="double">
        <color indexed="8"/>
      </right>
      <top style="double">
        <color indexed="8"/>
      </top>
      <bottom style="double">
        <color indexed="8"/>
      </bottom>
      <diagonal/>
    </border>
    <border>
      <left style="thin">
        <color indexed="23"/>
      </left>
      <right style="thin">
        <color indexed="23"/>
      </right>
      <top style="thin">
        <color indexed="23"/>
      </top>
      <bottom style="thin">
        <color indexed="23"/>
      </bottom>
      <diagonal/>
    </border>
    <border>
      <left/>
      <right/>
      <top/>
      <bottom style="medium">
        <color indexed="59"/>
      </bottom>
      <diagonal/>
    </border>
    <border>
      <left/>
      <right/>
      <top/>
      <bottom style="thick">
        <color indexed="22"/>
      </bottom>
      <diagonal/>
    </border>
    <border>
      <left/>
      <right/>
      <top/>
      <bottom style="medium">
        <color indexed="30"/>
      </bottom>
      <diagonal/>
    </border>
    <border>
      <left/>
      <right/>
      <top/>
      <bottom style="thick">
        <color indexed="49"/>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style="thin">
        <color indexed="8"/>
      </left>
      <right style="thin">
        <color indexed="8"/>
      </right>
      <top style="thin">
        <color indexed="8"/>
      </top>
      <bottom style="thin">
        <color indexed="8"/>
      </bottom>
      <diagonal/>
    </border>
    <border>
      <left/>
      <right/>
      <top/>
      <bottom style="thick">
        <color indexed="59"/>
      </bottom>
      <diagonal/>
    </border>
    <border>
      <left/>
      <right/>
      <top style="thin">
        <color indexed="62"/>
      </top>
      <bottom style="double">
        <color indexed="62"/>
      </bottom>
      <diagonal/>
    </border>
    <border>
      <left style="thin">
        <color auto="1"/>
      </left>
      <right style="medium">
        <color auto="1"/>
      </right>
      <top/>
      <bottom style="thin">
        <color auto="1"/>
      </bottom>
      <diagonal/>
    </border>
    <border>
      <left style="medium">
        <color auto="1"/>
      </left>
      <right style="thin">
        <color auto="1"/>
      </right>
      <top style="medium">
        <color auto="1"/>
      </top>
      <bottom style="double">
        <color indexed="64"/>
      </bottom>
      <diagonal/>
    </border>
    <border>
      <left style="thin">
        <color auto="1"/>
      </left>
      <right style="thin">
        <color auto="1"/>
      </right>
      <top style="medium">
        <color auto="1"/>
      </top>
      <bottom style="double">
        <color indexed="64"/>
      </bottom>
      <diagonal/>
    </border>
    <border>
      <left style="thin">
        <color auto="1"/>
      </left>
      <right style="medium">
        <color auto="1"/>
      </right>
      <top style="medium">
        <color auto="1"/>
      </top>
      <bottom style="double">
        <color indexed="64"/>
      </bottom>
      <diagonal/>
    </border>
    <border>
      <left style="thin">
        <color auto="1"/>
      </left>
      <right/>
      <top style="double">
        <color indexed="64"/>
      </top>
      <bottom style="thin">
        <color auto="1"/>
      </bottom>
      <diagonal/>
    </border>
    <border>
      <left/>
      <right/>
      <top style="double">
        <color indexed="64"/>
      </top>
      <bottom style="thin">
        <color auto="1"/>
      </bottom>
      <diagonal/>
    </border>
    <border>
      <left/>
      <right style="thin">
        <color auto="1"/>
      </right>
      <top style="double">
        <color indexed="64"/>
      </top>
      <bottom style="thin">
        <color auto="1"/>
      </bottom>
      <diagonal/>
    </border>
    <border>
      <left style="thin">
        <color auto="1"/>
      </left>
      <right style="medium">
        <color auto="1"/>
      </right>
      <top/>
      <bottom/>
      <diagonal/>
    </border>
    <border>
      <left/>
      <right style="medium">
        <color indexed="64"/>
      </right>
      <top style="medium">
        <color indexed="64"/>
      </top>
      <bottom/>
      <diagonal/>
    </border>
    <border>
      <left style="thin">
        <color auto="1"/>
      </left>
      <right/>
      <top/>
      <bottom style="thin">
        <color auto="1"/>
      </bottom>
      <diagonal/>
    </border>
    <border>
      <left/>
      <right/>
      <top/>
      <bottom style="thin">
        <color auto="1"/>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
      <left style="medium">
        <color rgb="FFBFBFBF"/>
      </left>
      <right style="medium">
        <color rgb="FFBFBFBF"/>
      </right>
      <top style="medium">
        <color rgb="FFBFBFBF"/>
      </top>
      <bottom style="medium">
        <color rgb="FFBFBFBF"/>
      </bottom>
      <diagonal/>
    </border>
    <border>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right style="medium">
        <color rgb="FFBFBFBF"/>
      </right>
      <top/>
      <bottom style="medium">
        <color rgb="FFBFBFBF"/>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indexed="64"/>
      </left>
      <right style="thin">
        <color indexed="64"/>
      </right>
      <top/>
      <bottom style="thin">
        <color rgb="FF000000"/>
      </bottom>
      <diagonal/>
    </border>
    <border>
      <left style="thin">
        <color indexed="64"/>
      </left>
      <right style="thin">
        <color indexed="64"/>
      </right>
      <top/>
      <bottom/>
      <diagonal/>
    </border>
    <border>
      <left style="medium">
        <color indexed="64"/>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indexed="64"/>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auto="1"/>
      </top>
      <bottom/>
      <diagonal/>
    </border>
    <border>
      <left style="medium">
        <color auto="1"/>
      </left>
      <right style="thin">
        <color auto="1"/>
      </right>
      <top style="thin">
        <color auto="1"/>
      </top>
      <bottom/>
      <diagonal/>
    </border>
    <border>
      <left style="thin">
        <color indexed="64"/>
      </left>
      <right style="thin">
        <color indexed="64"/>
      </right>
      <top style="thin">
        <color indexed="64"/>
      </top>
      <bottom/>
      <diagonal/>
    </border>
    <border>
      <left style="thin">
        <color auto="1"/>
      </left>
      <right style="thin">
        <color auto="1"/>
      </right>
      <top style="thin">
        <color auto="1"/>
      </top>
      <bottom/>
      <diagonal/>
    </border>
  </borders>
  <cellStyleXfs count="1419">
    <xf numFmtId="0" fontId="0" fillId="0" borderId="0"/>
    <xf numFmtId="0" fontId="8" fillId="0" borderId="0"/>
    <xf numFmtId="0" fontId="5" fillId="9" borderId="0" applyNumberFormat="0" applyBorder="0" applyAlignment="0" applyProtection="0"/>
    <xf numFmtId="0" fontId="11" fillId="0" borderId="0">
      <alignment vertical="top"/>
    </xf>
    <xf numFmtId="180" fontId="7" fillId="0" borderId="0" applyFill="0" applyBorder="0" applyAlignment="0" applyProtection="0"/>
    <xf numFmtId="169" fontId="44" fillId="0" borderId="0" applyFont="0" applyFill="0" applyBorder="0" applyAlignment="0" applyProtection="0"/>
    <xf numFmtId="174" fontId="7" fillId="0" borderId="0" applyFill="0" applyBorder="0" applyAlignment="0" applyProtection="0"/>
    <xf numFmtId="0" fontId="5" fillId="10" borderId="0" applyNumberFormat="0" applyBorder="0" applyAlignment="0" applyProtection="0"/>
    <xf numFmtId="0" fontId="14" fillId="12" borderId="0" applyNumberFormat="0" applyBorder="0" applyAlignment="0" applyProtection="0"/>
    <xf numFmtId="0" fontId="6" fillId="14" borderId="0" applyNumberFormat="0" applyBorder="0" applyAlignment="0" applyProtection="0"/>
    <xf numFmtId="0" fontId="6" fillId="6" borderId="0" applyNumberFormat="0" applyBorder="0" applyAlignment="0" applyProtection="0"/>
    <xf numFmtId="0" fontId="6" fillId="0" borderId="0"/>
    <xf numFmtId="0" fontId="11" fillId="0" borderId="0">
      <alignment vertical="top"/>
    </xf>
    <xf numFmtId="179" fontId="7" fillId="0" borderId="0" applyFont="0" applyFill="0" applyBorder="0" applyAlignment="0" applyProtection="0"/>
    <xf numFmtId="0" fontId="11" fillId="0" borderId="0">
      <alignment vertical="top"/>
    </xf>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0" fontId="6" fillId="17" borderId="7" applyNumberFormat="0" applyAlignment="0" applyProtection="0"/>
    <xf numFmtId="0" fontId="6" fillId="17" borderId="7" applyNumberFormat="0" applyAlignment="0" applyProtection="0"/>
    <xf numFmtId="0" fontId="6" fillId="0" borderId="0"/>
    <xf numFmtId="188" fontId="6" fillId="0" borderId="0" applyFill="0" applyBorder="0" applyAlignment="0" applyProtection="0"/>
    <xf numFmtId="188" fontId="6" fillId="0" borderId="0" applyFill="0" applyBorder="0" applyAlignment="0" applyProtection="0"/>
    <xf numFmtId="0" fontId="13" fillId="0" borderId="0" applyNumberFormat="0" applyFill="0" applyBorder="0" applyAlignment="0" applyProtection="0">
      <alignment vertical="top"/>
      <protection locked="0"/>
    </xf>
    <xf numFmtId="0" fontId="44" fillId="0" borderId="0"/>
    <xf numFmtId="0" fontId="7" fillId="0" borderId="0"/>
    <xf numFmtId="177" fontId="7" fillId="0" borderId="0" applyFont="0" applyFill="0" applyBorder="0" applyAlignment="0" applyProtection="0"/>
    <xf numFmtId="0" fontId="11" fillId="0" borderId="0">
      <alignment vertical="top"/>
    </xf>
    <xf numFmtId="0" fontId="6" fillId="0" borderId="0"/>
    <xf numFmtId="0" fontId="6" fillId="16" borderId="0" applyNumberFormat="0" applyBorder="0" applyAlignment="0" applyProtection="0"/>
    <xf numFmtId="0" fontId="6" fillId="7" borderId="0" applyNumberFormat="0" applyBorder="0" applyAlignment="0" applyProtection="0"/>
    <xf numFmtId="0" fontId="5" fillId="15" borderId="0" applyNumberFormat="0" applyBorder="0" applyAlignment="0" applyProtection="0"/>
    <xf numFmtId="0" fontId="6" fillId="7" borderId="0" applyNumberFormat="0" applyBorder="0" applyAlignment="0" applyProtection="0"/>
    <xf numFmtId="0" fontId="5" fillId="13" borderId="0" applyNumberFormat="0" applyBorder="0" applyAlignment="0" applyProtection="0"/>
    <xf numFmtId="188" fontId="6" fillId="0" borderId="0" applyFill="0" applyBorder="0" applyAlignment="0" applyProtection="0"/>
    <xf numFmtId="188" fontId="6" fillId="0" borderId="0" applyFill="0" applyBorder="0" applyAlignment="0" applyProtection="0"/>
    <xf numFmtId="0" fontId="16" fillId="0" borderId="0" applyNumberFormat="0" applyFill="0" applyBorder="0" applyAlignment="0" applyProtection="0">
      <alignment vertical="top"/>
      <protection locked="0"/>
    </xf>
    <xf numFmtId="189" fontId="6" fillId="0" borderId="0" applyFill="0" applyBorder="0" applyAlignment="0" applyProtection="0"/>
    <xf numFmtId="0" fontId="7" fillId="0" borderId="0"/>
    <xf numFmtId="189" fontId="6" fillId="0" borderId="0" applyFill="0" applyBorder="0" applyAlignment="0" applyProtection="0"/>
    <xf numFmtId="189" fontId="7" fillId="0" borderId="0" applyFill="0" applyBorder="0" applyAlignment="0" applyProtection="0"/>
    <xf numFmtId="0" fontId="44" fillId="0" borderId="0"/>
    <xf numFmtId="188" fontId="6" fillId="0" borderId="0" applyFill="0" applyBorder="0" applyAlignment="0" applyProtection="0"/>
    <xf numFmtId="0" fontId="6" fillId="0" borderId="0"/>
    <xf numFmtId="0" fontId="6" fillId="23" borderId="0" applyNumberFormat="0" applyBorder="0" applyAlignment="0" applyProtection="0"/>
    <xf numFmtId="0" fontId="44" fillId="0" borderId="0"/>
    <xf numFmtId="0" fontId="6" fillId="0" borderId="0" applyFont="0" applyFill="0" applyBorder="0" applyAlignment="0" applyProtection="0"/>
    <xf numFmtId="189" fontId="6" fillId="0" borderId="0" applyFill="0" applyBorder="0" applyAlignment="0" applyProtection="0"/>
    <xf numFmtId="0" fontId="11" fillId="0" borderId="0">
      <alignment vertical="top"/>
    </xf>
    <xf numFmtId="0" fontId="5" fillId="25" borderId="0" applyNumberFormat="0" applyBorder="0" applyAlignment="0" applyProtection="0"/>
    <xf numFmtId="0" fontId="7" fillId="0" borderId="0"/>
    <xf numFmtId="0" fontId="5" fillId="28" borderId="0" applyNumberFormat="0" applyBorder="0" applyAlignment="0" applyProtection="0"/>
    <xf numFmtId="0" fontId="6" fillId="30" borderId="0" applyNumberFormat="0" applyBorder="0" applyAlignment="0" applyProtection="0"/>
    <xf numFmtId="0" fontId="16" fillId="0" borderId="0" applyNumberFormat="0" applyFill="0" applyBorder="0" applyAlignment="0" applyProtection="0">
      <alignment vertical="top"/>
      <protection locked="0"/>
    </xf>
    <xf numFmtId="170" fontId="7" fillId="0" borderId="0" applyFont="0" applyFill="0" applyBorder="0" applyAlignment="0" applyProtection="0"/>
    <xf numFmtId="0" fontId="44" fillId="0" borderId="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0" fontId="16" fillId="0" borderId="0" applyNumberFormat="0" applyFill="0" applyBorder="0" applyAlignment="0" applyProtection="0">
      <alignment vertical="top"/>
      <protection locked="0"/>
    </xf>
    <xf numFmtId="9" fontId="11" fillId="0" borderId="0" applyFont="0" applyFill="0" applyBorder="0" applyAlignment="0" applyProtection="0"/>
    <xf numFmtId="0" fontId="44" fillId="0" borderId="0"/>
    <xf numFmtId="188" fontId="6" fillId="0" borderId="0" applyFill="0" applyBorder="0" applyAlignment="0" applyProtection="0"/>
    <xf numFmtId="9" fontId="7" fillId="0" borderId="0" applyFont="0" applyFill="0" applyBorder="0" applyAlignment="0" applyProtection="0"/>
    <xf numFmtId="0" fontId="7" fillId="0" borderId="0"/>
    <xf numFmtId="9" fontId="7" fillId="0" borderId="0" applyFill="0" applyBorder="0" applyAlignment="0" applyProtection="0"/>
    <xf numFmtId="0" fontId="6" fillId="12" borderId="0" applyNumberFormat="0" applyBorder="0" applyAlignment="0" applyProtection="0"/>
    <xf numFmtId="9" fontId="7" fillId="0" borderId="0" applyFill="0" applyBorder="0" applyAlignment="0" applyProtection="0"/>
    <xf numFmtId="0" fontId="5" fillId="38" borderId="0" applyNumberFormat="0" applyBorder="0" applyAlignment="0" applyProtection="0"/>
    <xf numFmtId="0" fontId="7" fillId="0" borderId="0"/>
    <xf numFmtId="0" fontId="6" fillId="41" borderId="0" applyNumberFormat="0" applyBorder="0" applyAlignment="0" applyProtection="0"/>
    <xf numFmtId="0" fontId="11" fillId="0" borderId="0">
      <alignment vertical="top"/>
    </xf>
    <xf numFmtId="0" fontId="5" fillId="9" borderId="0" applyNumberFormat="0" applyBorder="0" applyAlignment="0" applyProtection="0"/>
    <xf numFmtId="0" fontId="5" fillId="25" borderId="0" applyNumberFormat="0" applyBorder="0" applyAlignment="0" applyProtection="0"/>
    <xf numFmtId="0" fontId="11" fillId="0" borderId="0">
      <alignment vertical="top"/>
    </xf>
    <xf numFmtId="0" fontId="11" fillId="0" borderId="0">
      <alignment vertical="top"/>
    </xf>
    <xf numFmtId="0" fontId="27" fillId="28" borderId="0"/>
    <xf numFmtId="0" fontId="11" fillId="0" borderId="0">
      <alignment vertical="top"/>
    </xf>
    <xf numFmtId="0" fontId="6" fillId="19" borderId="0" applyNumberFormat="0" applyBorder="0" applyAlignment="0" applyProtection="0"/>
    <xf numFmtId="0" fontId="11" fillId="0" borderId="0">
      <alignment vertical="top"/>
    </xf>
    <xf numFmtId="0" fontId="11" fillId="0" borderId="0">
      <alignment vertical="top"/>
    </xf>
    <xf numFmtId="0" fontId="11" fillId="0" borderId="0">
      <alignment vertical="top"/>
    </xf>
    <xf numFmtId="182" fontId="6" fillId="0" borderId="0"/>
    <xf numFmtId="0" fontId="15" fillId="30" borderId="11" applyNumberFormat="0" applyAlignment="0" applyProtection="0"/>
    <xf numFmtId="0" fontId="6" fillId="17" borderId="7" applyNumberFormat="0" applyAlignment="0" applyProtection="0"/>
    <xf numFmtId="0" fontId="11" fillId="0" borderId="0">
      <alignment vertical="top"/>
    </xf>
    <xf numFmtId="0" fontId="6" fillId="31" borderId="0" applyNumberFormat="0" applyBorder="0" applyAlignment="0" applyProtection="0"/>
    <xf numFmtId="0" fontId="11" fillId="0" borderId="0">
      <alignment vertical="top"/>
    </xf>
    <xf numFmtId="0" fontId="11" fillId="0" borderId="0">
      <alignment vertical="top"/>
    </xf>
    <xf numFmtId="0" fontId="6" fillId="0" borderId="0"/>
    <xf numFmtId="0" fontId="6" fillId="0" borderId="0"/>
    <xf numFmtId="0" fontId="11" fillId="0" borderId="0">
      <alignment vertical="top"/>
    </xf>
    <xf numFmtId="0" fontId="6" fillId="17" borderId="7" applyNumberFormat="0" applyAlignment="0" applyProtection="0"/>
    <xf numFmtId="0" fontId="6" fillId="33" borderId="0" applyNumberFormat="0" applyBorder="0" applyAlignment="0" applyProtection="0"/>
    <xf numFmtId="189" fontId="6" fillId="0" borderId="0" applyFill="0" applyBorder="0" applyAlignment="0" applyProtection="0"/>
    <xf numFmtId="0" fontId="11" fillId="0" borderId="0">
      <alignment vertical="top"/>
    </xf>
    <xf numFmtId="0" fontId="11" fillId="0" borderId="0">
      <alignment vertical="top"/>
    </xf>
    <xf numFmtId="0" fontId="11" fillId="0" borderId="0">
      <alignment vertical="top"/>
    </xf>
    <xf numFmtId="0" fontId="29" fillId="0" borderId="15" applyNumberFormat="0" applyFill="0" applyAlignment="0" applyProtection="0"/>
    <xf numFmtId="0" fontId="11" fillId="0" borderId="0">
      <alignment vertical="top"/>
    </xf>
    <xf numFmtId="201" fontId="30" fillId="0" borderId="0">
      <alignment vertical="center"/>
    </xf>
    <xf numFmtId="0" fontId="11" fillId="0" borderId="0">
      <alignment vertical="top"/>
    </xf>
    <xf numFmtId="0" fontId="11" fillId="0" borderId="0">
      <alignment vertical="top"/>
    </xf>
    <xf numFmtId="0" fontId="5" fillId="5" borderId="0" applyNumberFormat="0" applyBorder="0" applyAlignment="0" applyProtection="0"/>
    <xf numFmtId="0" fontId="11" fillId="0" borderId="0">
      <alignment vertical="top"/>
    </xf>
    <xf numFmtId="0" fontId="11" fillId="0" borderId="0">
      <alignment vertical="top"/>
    </xf>
    <xf numFmtId="0" fontId="5" fillId="15" borderId="0" applyNumberFormat="0" applyBorder="0" applyAlignment="0" applyProtection="0"/>
    <xf numFmtId="0" fontId="11" fillId="0" borderId="0">
      <alignment vertical="top"/>
    </xf>
    <xf numFmtId="0" fontId="31" fillId="0" borderId="16" applyNumberFormat="0" applyFill="0" applyAlignment="0" applyProtection="0"/>
    <xf numFmtId="0" fontId="11" fillId="0" borderId="0">
      <alignment vertical="top"/>
    </xf>
    <xf numFmtId="0" fontId="6" fillId="30" borderId="0" applyNumberFormat="0" applyBorder="0" applyAlignment="0" applyProtection="0"/>
    <xf numFmtId="0" fontId="11" fillId="0" borderId="0">
      <alignment vertical="top"/>
    </xf>
    <xf numFmtId="0" fontId="5" fillId="36" borderId="0" applyNumberFormat="0" applyBorder="0" applyAlignment="0" applyProtection="0"/>
    <xf numFmtId="0" fontId="7" fillId="0" borderId="0"/>
    <xf numFmtId="0" fontId="7" fillId="0" borderId="0"/>
    <xf numFmtId="0" fontId="5" fillId="20" borderId="0" applyNumberFormat="0" applyBorder="0" applyAlignment="0" applyProtection="0"/>
    <xf numFmtId="188" fontId="6" fillId="0" borderId="0" applyFill="0" applyBorder="0" applyAlignment="0" applyProtection="0"/>
    <xf numFmtId="0" fontId="7" fillId="0" borderId="0"/>
    <xf numFmtId="0" fontId="6" fillId="8" borderId="0" applyNumberFormat="0" applyBorder="0" applyAlignment="0" applyProtection="0"/>
    <xf numFmtId="0" fontId="7" fillId="0" borderId="0"/>
    <xf numFmtId="199" fontId="7" fillId="0" borderId="0" applyFill="0" applyBorder="0" applyAlignment="0" applyProtection="0"/>
    <xf numFmtId="0" fontId="7" fillId="0" borderId="0"/>
    <xf numFmtId="0" fontId="6" fillId="17" borderId="7" applyNumberFormat="0" applyAlignment="0" applyProtection="0"/>
    <xf numFmtId="0" fontId="6" fillId="17" borderId="7" applyNumberFormat="0" applyAlignment="0" applyProtection="0"/>
    <xf numFmtId="0" fontId="7" fillId="0" borderId="0"/>
    <xf numFmtId="185" fontId="7" fillId="0" borderId="0" applyFill="0" applyBorder="0" applyAlignment="0" applyProtection="0"/>
    <xf numFmtId="0" fontId="7" fillId="0" borderId="0"/>
    <xf numFmtId="0" fontId="7" fillId="0" borderId="0"/>
    <xf numFmtId="0" fontId="11" fillId="0" borderId="0">
      <alignment vertical="top"/>
    </xf>
    <xf numFmtId="0" fontId="11" fillId="0" borderId="0">
      <alignment vertical="top"/>
    </xf>
    <xf numFmtId="189" fontId="6" fillId="0" borderId="0" applyFill="0" applyBorder="0" applyAlignment="0" applyProtection="0"/>
    <xf numFmtId="0" fontId="11" fillId="0" borderId="0">
      <alignment vertical="top"/>
    </xf>
    <xf numFmtId="0" fontId="10" fillId="0" borderId="0" applyNumberFormat="0" applyFill="0" applyBorder="0" applyAlignment="0" applyProtection="0"/>
    <xf numFmtId="0" fontId="7" fillId="0" borderId="0"/>
    <xf numFmtId="0" fontId="7" fillId="0" borderId="0"/>
    <xf numFmtId="0" fontId="5" fillId="20" borderId="0" applyNumberFormat="0" applyBorder="0" applyAlignment="0" applyProtection="0"/>
    <xf numFmtId="188" fontId="6" fillId="0" borderId="0" applyFill="0" applyBorder="0" applyAlignment="0" applyProtection="0"/>
    <xf numFmtId="0" fontId="7" fillId="0" borderId="0"/>
    <xf numFmtId="0" fontId="44" fillId="0" borderId="0"/>
    <xf numFmtId="0" fontId="5" fillId="49" borderId="0" applyNumberFormat="0" applyBorder="0" applyAlignment="0" applyProtection="0"/>
    <xf numFmtId="0" fontId="6" fillId="47" borderId="0" applyNumberFormat="0" applyBorder="0" applyAlignment="0" applyProtection="0"/>
    <xf numFmtId="0" fontId="44" fillId="0" borderId="0"/>
    <xf numFmtId="0" fontId="5" fillId="34" borderId="0" applyNumberFormat="0" applyBorder="0" applyAlignment="0" applyProtection="0"/>
    <xf numFmtId="0" fontId="6" fillId="47" borderId="0" applyNumberFormat="0" applyBorder="0" applyAlignment="0" applyProtection="0"/>
    <xf numFmtId="0" fontId="44" fillId="0" borderId="0"/>
    <xf numFmtId="0" fontId="5" fillId="4" borderId="0" applyNumberFormat="0" applyBorder="0" applyAlignment="0" applyProtection="0"/>
    <xf numFmtId="183" fontId="7" fillId="0" borderId="0">
      <alignment horizontal="left" vertical="center" wrapText="1" indent="2"/>
    </xf>
    <xf numFmtId="0" fontId="5" fillId="45"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3" borderId="0" applyNumberFormat="0" applyBorder="0" applyAlignment="0" applyProtection="0"/>
    <xf numFmtId="0" fontId="44" fillId="0" borderId="0"/>
    <xf numFmtId="169" fontId="7" fillId="0" borderId="0" applyFont="0" applyFill="0" applyBorder="0" applyAlignment="0" applyProtection="0"/>
    <xf numFmtId="0" fontId="5" fillId="52" borderId="0" applyNumberFormat="0" applyBorder="0" applyAlignment="0" applyProtection="0"/>
    <xf numFmtId="0" fontId="6" fillId="43" borderId="0" applyNumberFormat="0" applyBorder="0" applyAlignment="0" applyProtection="0"/>
    <xf numFmtId="0" fontId="5" fillId="19" borderId="0" applyNumberFormat="0" applyBorder="0" applyAlignment="0" applyProtection="0"/>
    <xf numFmtId="0" fontId="6" fillId="43" borderId="0" applyNumberFormat="0" applyBorder="0" applyAlignment="0" applyProtection="0"/>
    <xf numFmtId="0" fontId="6" fillId="17" borderId="7" applyNumberFormat="0" applyAlignment="0" applyProtection="0"/>
    <xf numFmtId="0" fontId="6" fillId="8" borderId="0" applyNumberFormat="0" applyBorder="0" applyAlignment="0" applyProtection="0"/>
    <xf numFmtId="0" fontId="14" fillId="43" borderId="0"/>
    <xf numFmtId="0" fontId="6" fillId="43" borderId="0" applyNumberFormat="0" applyBorder="0" applyAlignment="0" applyProtection="0"/>
    <xf numFmtId="0" fontId="6" fillId="17" borderId="7" applyNumberFormat="0" applyAlignment="0" applyProtection="0"/>
    <xf numFmtId="0" fontId="6"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51" borderId="0" applyNumberFormat="0" applyBorder="0" applyAlignment="0" applyProtection="0"/>
    <xf numFmtId="0" fontId="5" fillId="20" borderId="0" applyNumberFormat="0" applyBorder="0" applyAlignment="0" applyProtection="0"/>
    <xf numFmtId="0" fontId="20" fillId="53" borderId="11"/>
    <xf numFmtId="0" fontId="6" fillId="51" borderId="0" applyNumberFormat="0" applyBorder="0" applyAlignment="0" applyProtection="0"/>
    <xf numFmtId="0" fontId="5" fillId="24" borderId="0" applyNumberFormat="0" applyBorder="0" applyAlignment="0" applyProtection="0"/>
    <xf numFmtId="187" fontId="7" fillId="0" borderId="0" applyFill="0" applyBorder="0" applyAlignment="0" applyProtection="0"/>
    <xf numFmtId="0" fontId="6" fillId="51" borderId="0" applyNumberFormat="0" applyBorder="0" applyAlignment="0" applyProtection="0"/>
    <xf numFmtId="169" fontId="7" fillId="0" borderId="0" applyFont="0" applyFill="0" applyBorder="0" applyAlignment="0" applyProtection="0"/>
    <xf numFmtId="170" fontId="7" fillId="0" borderId="0" applyFont="0" applyFill="0" applyBorder="0" applyAlignment="0" applyProtection="0"/>
    <xf numFmtId="187" fontId="7" fillId="0" borderId="0" applyFill="0" applyBorder="0" applyAlignment="0" applyProtection="0"/>
    <xf numFmtId="0" fontId="6" fillId="51" borderId="0" applyNumberFormat="0" applyBorder="0" applyAlignment="0" applyProtection="0"/>
    <xf numFmtId="187" fontId="7" fillId="0" borderId="0" applyFill="0" applyBorder="0" applyAlignment="0" applyProtection="0"/>
    <xf numFmtId="0" fontId="6" fillId="48" borderId="0" applyNumberFormat="0" applyBorder="0" applyAlignment="0" applyProtection="0"/>
    <xf numFmtId="0" fontId="5" fillId="46" borderId="0" applyNumberFormat="0" applyBorder="0" applyAlignment="0" applyProtection="0"/>
    <xf numFmtId="0" fontId="6" fillId="48" borderId="0" applyNumberFormat="0" applyBorder="0" applyAlignment="0" applyProtection="0"/>
    <xf numFmtId="0" fontId="5" fillId="50"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54" borderId="0" applyNumberFormat="0" applyBorder="0" applyAlignment="0" applyProtection="0"/>
    <xf numFmtId="0" fontId="31" fillId="0" borderId="16"/>
    <xf numFmtId="0" fontId="6" fillId="32" borderId="0" applyNumberFormat="0" applyBorder="0" applyAlignment="0" applyProtection="0"/>
    <xf numFmtId="0" fontId="7" fillId="0" borderId="0"/>
    <xf numFmtId="0" fontId="6" fillId="18" borderId="0" applyNumberFormat="0" applyBorder="0" applyAlignment="0" applyProtection="0"/>
    <xf numFmtId="194" fontId="7" fillId="0" borderId="0" applyFont="0" applyFill="0" applyBorder="0" applyAlignment="0" applyProtection="0"/>
    <xf numFmtId="0" fontId="28" fillId="0" borderId="0" applyNumberFormat="0" applyFill="0" applyBorder="0" applyAlignment="0" applyProtection="0"/>
    <xf numFmtId="0" fontId="7" fillId="0" borderId="0"/>
    <xf numFmtId="0" fontId="6" fillId="7" borderId="0" applyNumberFormat="0" applyBorder="0" applyAlignment="0" applyProtection="0"/>
    <xf numFmtId="0" fontId="7" fillId="0" borderId="0"/>
    <xf numFmtId="0" fontId="6" fillId="55" borderId="0" applyNumberFormat="0" applyBorder="0" applyAlignment="0" applyProtection="0"/>
    <xf numFmtId="0" fontId="6" fillId="0" borderId="0"/>
    <xf numFmtId="0" fontId="6" fillId="56" borderId="0" applyNumberFormat="0" applyBorder="0" applyAlignment="0" applyProtection="0"/>
    <xf numFmtId="0" fontId="6" fillId="0" borderId="0"/>
    <xf numFmtId="0" fontId="6" fillId="57" borderId="0" applyNumberFormat="0" applyBorder="0" applyAlignment="0" applyProtection="0"/>
    <xf numFmtId="0" fontId="6" fillId="0" borderId="0"/>
    <xf numFmtId="0" fontId="6" fillId="58" borderId="0" applyNumberFormat="0" applyBorder="0" applyAlignment="0" applyProtection="0"/>
    <xf numFmtId="189" fontId="6" fillId="0" borderId="0" applyFill="0" applyBorder="0" applyAlignment="0" applyProtection="0"/>
    <xf numFmtId="0" fontId="6" fillId="33" borderId="0" applyNumberFormat="0" applyBorder="0" applyAlignment="0" applyProtection="0"/>
    <xf numFmtId="189" fontId="6" fillId="0" borderId="0" applyFill="0" applyBorder="0" applyAlignment="0" applyProtection="0"/>
    <xf numFmtId="0" fontId="6" fillId="33" borderId="0" applyNumberFormat="0" applyBorder="0" applyAlignment="0" applyProtection="0"/>
    <xf numFmtId="189" fontId="6" fillId="0" borderId="0" applyFill="0" applyBorder="0" applyAlignment="0" applyProtection="0"/>
    <xf numFmtId="0" fontId="6" fillId="33"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183" fontId="7" fillId="0" borderId="0">
      <alignment horizontal="left" vertical="center" wrapText="1" indent="2"/>
    </xf>
    <xf numFmtId="0" fontId="6" fillId="17" borderId="7" applyNumberFormat="0" applyAlignment="0" applyProtection="0"/>
    <xf numFmtId="0" fontId="6" fillId="19" borderId="0" applyNumberFormat="0" applyBorder="0" applyAlignment="0" applyProtection="0"/>
    <xf numFmtId="183" fontId="7" fillId="0" borderId="0">
      <alignment horizontal="left" vertical="center" wrapText="1" indent="2"/>
    </xf>
    <xf numFmtId="0" fontId="6" fillId="19" borderId="0" applyNumberFormat="0" applyBorder="0" applyAlignment="0" applyProtection="0"/>
    <xf numFmtId="0" fontId="6" fillId="19" borderId="0" applyNumberFormat="0" applyBorder="0" applyAlignment="0" applyProtection="0"/>
    <xf numFmtId="0" fontId="6" fillId="17" borderId="7" applyNumberFormat="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5" borderId="0" applyNumberFormat="0" applyBorder="0" applyAlignment="0" applyProtection="0"/>
    <xf numFmtId="187" fontId="7" fillId="0" borderId="0" applyFill="0" applyBorder="0" applyAlignment="0" applyProtection="0"/>
    <xf numFmtId="0" fontId="6" fillId="35" borderId="0" applyNumberFormat="0" applyBorder="0" applyAlignment="0" applyProtection="0"/>
    <xf numFmtId="187" fontId="7" fillId="0" borderId="0" applyFill="0" applyBorder="0" applyAlignment="0" applyProtection="0"/>
    <xf numFmtId="0" fontId="6" fillId="35" borderId="0" applyNumberFormat="0" applyBorder="0" applyAlignment="0" applyProtection="0"/>
    <xf numFmtId="187" fontId="7" fillId="0" borderId="0" applyFill="0" applyBorder="0" applyAlignment="0" applyProtection="0"/>
    <xf numFmtId="0" fontId="6" fillId="35" borderId="0" applyNumberFormat="0" applyBorder="0" applyAlignment="0" applyProtection="0"/>
    <xf numFmtId="187" fontId="7" fillId="0" borderId="0" applyFill="0" applyBorder="0" applyAlignment="0" applyProtection="0"/>
    <xf numFmtId="0" fontId="6" fillId="14"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5" fillId="44" borderId="0" applyNumberFormat="0" applyBorder="0" applyAlignment="0" applyProtection="0"/>
    <xf numFmtId="5" fontId="6" fillId="0" borderId="0" applyFont="0" applyFill="0" applyBorder="0" applyAlignment="0" applyProtection="0"/>
    <xf numFmtId="0" fontId="6" fillId="31" borderId="0"/>
    <xf numFmtId="0" fontId="6" fillId="4" borderId="0" applyNumberFormat="0" applyBorder="0" applyAlignment="0" applyProtection="0"/>
    <xf numFmtId="5" fontId="6" fillId="0" borderId="0" applyFont="0" applyFill="0" applyBorder="0" applyAlignment="0" applyProtection="0"/>
    <xf numFmtId="0" fontId="6" fillId="19" borderId="0"/>
    <xf numFmtId="0" fontId="6" fillId="52" borderId="0" applyNumberFormat="0" applyBorder="0" applyAlignment="0" applyProtection="0"/>
    <xf numFmtId="0" fontId="6" fillId="19"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33" borderId="0" applyNumberFormat="0" applyBorder="0" applyAlignment="0" applyProtection="0"/>
    <xf numFmtId="0" fontId="6" fillId="59" borderId="0" applyNumberFormat="0" applyBorder="0" applyAlignment="0" applyProtection="0"/>
    <xf numFmtId="0" fontId="6" fillId="35" borderId="0" applyNumberFormat="0" applyBorder="0" applyAlignment="0" applyProtection="0"/>
    <xf numFmtId="0" fontId="5" fillId="9" borderId="0" applyNumberFormat="0" applyBorder="0" applyAlignment="0" applyProtection="0"/>
    <xf numFmtId="188" fontId="6" fillId="0" borderId="0" applyFill="0" applyBorder="0" applyAlignment="0" applyProtection="0"/>
    <xf numFmtId="188" fontId="6" fillId="0" borderId="0" applyFill="0" applyBorder="0" applyAlignment="0" applyProtection="0"/>
    <xf numFmtId="0" fontId="5" fillId="9" borderId="0" applyNumberFormat="0" applyBorder="0" applyAlignment="0" applyProtection="0"/>
    <xf numFmtId="188" fontId="6" fillId="0" borderId="0" applyFill="0" applyBorder="0" applyAlignment="0" applyProtection="0"/>
    <xf numFmtId="188" fontId="6" fillId="0" borderId="0" applyFill="0" applyBorder="0" applyAlignment="0" applyProtection="0"/>
    <xf numFmtId="0" fontId="5" fillId="49" borderId="0" applyNumberFormat="0" applyBorder="0" applyAlignment="0" applyProtection="0"/>
    <xf numFmtId="0" fontId="5" fillId="31" borderId="0" applyNumberFormat="0" applyBorder="0" applyAlignment="0" applyProtection="0"/>
    <xf numFmtId="0" fontId="7" fillId="0" borderId="0"/>
    <xf numFmtId="0" fontId="7" fillId="0" borderId="0"/>
    <xf numFmtId="0" fontId="6" fillId="37" borderId="0" applyNumberFormat="0" applyBorder="0" applyAlignment="0" applyProtection="0"/>
    <xf numFmtId="188" fontId="6" fillId="0" borderId="0" applyFill="0" applyBorder="0" applyAlignment="0" applyProtection="0"/>
    <xf numFmtId="188" fontId="6" fillId="0" borderId="0" applyFill="0" applyBorder="0" applyAlignment="0" applyProtection="0"/>
    <xf numFmtId="0" fontId="32" fillId="0" borderId="0" applyNumberFormat="0" applyFill="0" applyBorder="0" applyAlignment="0" applyProtection="0"/>
    <xf numFmtId="0" fontId="5" fillId="28" borderId="0" applyNumberFormat="0" applyBorder="0" applyAlignment="0" applyProtection="0"/>
    <xf numFmtId="0" fontId="5" fillId="5" borderId="0" applyNumberFormat="0" applyBorder="0" applyAlignment="0" applyProtection="0"/>
    <xf numFmtId="0" fontId="5" fillId="19" borderId="0" applyNumberFormat="0" applyBorder="0" applyAlignment="0" applyProtection="0"/>
    <xf numFmtId="0" fontId="5" fillId="5" borderId="0" applyNumberFormat="0" applyBorder="0" applyAlignment="0" applyProtection="0"/>
    <xf numFmtId="0" fontId="5" fillId="22" borderId="0" applyNumberFormat="0" applyBorder="0" applyAlignment="0" applyProtection="0"/>
    <xf numFmtId="0" fontId="5" fillId="39" borderId="0" applyNumberFormat="0" applyBorder="0" applyAlignment="0" applyProtection="0"/>
    <xf numFmtId="0" fontId="5" fillId="22"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15" borderId="0" applyNumberFormat="0" applyBorder="0" applyAlignment="0" applyProtection="0"/>
    <xf numFmtId="0" fontId="5" fillId="50" borderId="0" applyNumberFormat="0" applyBorder="0" applyAlignment="0" applyProtection="0"/>
    <xf numFmtId="0" fontId="5" fillId="15" borderId="0" applyNumberFormat="0" applyBorder="0" applyAlignment="0" applyProtection="0"/>
    <xf numFmtId="0" fontId="44" fillId="0" borderId="0"/>
    <xf numFmtId="0" fontId="5" fillId="21"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61" borderId="0" applyNumberFormat="0" applyBorder="0" applyAlignment="0" applyProtection="0"/>
    <xf numFmtId="0" fontId="24" fillId="0" borderId="0"/>
    <xf numFmtId="0" fontId="5" fillId="38" borderId="0" applyNumberFormat="0" applyBorder="0" applyAlignment="0" applyProtection="0"/>
    <xf numFmtId="0" fontId="5" fillId="13" borderId="0" applyNumberFormat="0" applyBorder="0" applyAlignment="0" applyProtection="0"/>
    <xf numFmtId="0" fontId="5" fillId="24" borderId="0" applyNumberFormat="0" applyBorder="0" applyAlignment="0" applyProtection="0"/>
    <xf numFmtId="0" fontId="5" fillId="62" borderId="0" applyNumberFormat="0" applyBorder="0" applyAlignment="0" applyProtection="0"/>
    <xf numFmtId="0" fontId="14" fillId="43" borderId="0" applyNumberFormat="0" applyBorder="0" applyAlignment="0" applyProtection="0"/>
    <xf numFmtId="0" fontId="19" fillId="18" borderId="0" applyNumberFormat="0" applyBorder="0" applyAlignment="0" applyProtection="0"/>
    <xf numFmtId="0" fontId="5" fillId="20" borderId="0" applyNumberFormat="0" applyBorder="0" applyAlignment="0" applyProtection="0"/>
    <xf numFmtId="188" fontId="6" fillId="0" borderId="0" applyFill="0" applyBorder="0" applyAlignment="0" applyProtection="0"/>
    <xf numFmtId="0" fontId="20" fillId="27" borderId="8" applyNumberFormat="0" applyAlignment="0" applyProtection="0"/>
    <xf numFmtId="185" fontId="7" fillId="0" borderId="0" applyFill="0" applyBorder="0" applyAlignment="0" applyProtection="0"/>
    <xf numFmtId="0" fontId="6" fillId="17" borderId="0" applyNumberFormat="0" applyBorder="0" applyAlignment="0" applyProtection="0"/>
    <xf numFmtId="0" fontId="20" fillId="27" borderId="8" applyNumberFormat="0" applyAlignment="0" applyProtection="0"/>
    <xf numFmtId="0" fontId="6" fillId="17" borderId="0" applyNumberFormat="0" applyBorder="0" applyAlignment="0" applyProtection="0"/>
    <xf numFmtId="0" fontId="20" fillId="60" borderId="11" applyNumberFormat="0" applyAlignment="0" applyProtection="0"/>
    <xf numFmtId="0" fontId="5" fillId="22" borderId="0" applyNumberFormat="0" applyBorder="0" applyAlignment="0" applyProtection="0"/>
    <xf numFmtId="0" fontId="20" fillId="26" borderId="11" applyNumberFormat="0" applyAlignment="0" applyProtection="0"/>
    <xf numFmtId="0" fontId="18" fillId="22" borderId="10" applyNumberFormat="0" applyAlignment="0" applyProtection="0"/>
    <xf numFmtId="0" fontId="21" fillId="27" borderId="8" applyNumberFormat="0" applyAlignment="0" applyProtection="0"/>
    <xf numFmtId="4" fontId="17" fillId="0" borderId="9">
      <alignment horizontal="center"/>
    </xf>
    <xf numFmtId="0" fontId="5" fillId="9" borderId="0" applyNumberFormat="0" applyBorder="0" applyAlignment="0" applyProtection="0"/>
    <xf numFmtId="177" fontId="7" fillId="0" borderId="0" applyFont="0" applyFill="0" applyBorder="0" applyAlignment="0" applyProtection="0"/>
    <xf numFmtId="0" fontId="18" fillId="64" borderId="17" applyNumberFormat="0" applyAlignment="0" applyProtection="0"/>
    <xf numFmtId="0" fontId="6" fillId="22" borderId="0" applyNumberFormat="0" applyBorder="0" applyAlignment="0" applyProtection="0"/>
    <xf numFmtId="5" fontId="6" fillId="0" borderId="0" applyFont="0" applyFill="0" applyBorder="0" applyAlignment="0" applyProtection="0"/>
    <xf numFmtId="0" fontId="31" fillId="0" borderId="16" applyNumberFormat="0" applyFill="0" applyAlignment="0" applyProtection="0"/>
    <xf numFmtId="185" fontId="7" fillId="0" borderId="0" applyFill="0" applyBorder="0" applyAlignment="0" applyProtection="0"/>
    <xf numFmtId="0" fontId="5" fillId="24" borderId="0"/>
    <xf numFmtId="189" fontId="6" fillId="0" borderId="0" applyFill="0" applyBorder="0" applyAlignment="0" applyProtection="0"/>
    <xf numFmtId="0" fontId="18" fillId="22" borderId="10" applyNumberFormat="0" applyAlignment="0" applyProtection="0"/>
    <xf numFmtId="189" fontId="6" fillId="0" borderId="0" applyFill="0" applyBorder="0" applyAlignment="0" applyProtection="0"/>
    <xf numFmtId="0" fontId="18" fillId="22" borderId="10" applyNumberFormat="0" applyAlignment="0" applyProtection="0"/>
    <xf numFmtId="185" fontId="7" fillId="0" borderId="0" applyFill="0" applyBorder="0" applyAlignment="0" applyProtection="0"/>
    <xf numFmtId="0" fontId="5" fillId="62" borderId="0"/>
    <xf numFmtId="0" fontId="18" fillId="8" borderId="17" applyNumberFormat="0" applyAlignment="0" applyProtection="0"/>
    <xf numFmtId="170" fontId="7" fillId="0" borderId="0" applyFont="0" applyFill="0" applyBorder="0" applyAlignment="0" applyProtection="0"/>
    <xf numFmtId="0" fontId="7" fillId="0" borderId="0" applyFill="0" applyBorder="0" applyAlignment="0" applyProtection="0"/>
    <xf numFmtId="0" fontId="6" fillId="17" borderId="7" applyNumberFormat="0" applyAlignment="0" applyProtection="0"/>
    <xf numFmtId="0" fontId="6" fillId="17" borderId="7" applyNumberFormat="0" applyAlignment="0" applyProtection="0"/>
    <xf numFmtId="170" fontId="7" fillId="0" borderId="0" applyFont="0" applyFill="0" applyBorder="0" applyAlignment="0" applyProtection="0"/>
    <xf numFmtId="9" fontId="7" fillId="0" borderId="0" applyFill="0" applyBorder="0" applyAlignment="0" applyProtection="0"/>
    <xf numFmtId="3" fontId="34" fillId="0" borderId="0" applyFont="0" applyFill="0" applyBorder="0" applyAlignment="0" applyProtection="0"/>
    <xf numFmtId="44" fontId="7" fillId="0" borderId="0" applyFont="0" applyFill="0" applyBorder="0" applyAlignment="0" applyProtection="0"/>
    <xf numFmtId="167" fontId="7" fillId="0" borderId="0" applyFill="0" applyBorder="0" applyAlignment="0" applyProtection="0"/>
    <xf numFmtId="167" fontId="7" fillId="0" borderId="0" applyFill="0" applyBorder="0" applyAlignment="0" applyProtection="0"/>
    <xf numFmtId="0" fontId="34" fillId="0" borderId="0" applyFont="0" applyFill="0" applyBorder="0" applyAlignment="0" applyProtection="0"/>
    <xf numFmtId="0" fontId="30" fillId="0" borderId="0"/>
    <xf numFmtId="0" fontId="12" fillId="67"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68" borderId="0" applyNumberFormat="0" applyBorder="0" applyAlignment="0" applyProtection="0"/>
    <xf numFmtId="0" fontId="12" fillId="69" borderId="0" applyNumberFormat="0" applyBorder="0" applyAlignment="0" applyProtection="0"/>
    <xf numFmtId="0" fontId="12" fillId="70" borderId="0" applyNumberFormat="0" applyBorder="0" applyAlignment="0" applyProtection="0"/>
    <xf numFmtId="0" fontId="12" fillId="70" borderId="0" applyNumberFormat="0" applyBorder="0" applyAlignment="0" applyProtection="0"/>
    <xf numFmtId="0" fontId="6" fillId="17" borderId="7" applyNumberFormat="0" applyAlignment="0" applyProtection="0"/>
    <xf numFmtId="0" fontId="6" fillId="65" borderId="0" applyNumberFormat="0" applyBorder="0" applyAlignment="0" applyProtection="0"/>
    <xf numFmtId="189" fontId="6" fillId="0" borderId="0" applyFill="0" applyBorder="0" applyAlignment="0" applyProtection="0"/>
    <xf numFmtId="189" fontId="6" fillId="0" borderId="0" applyFill="0" applyBorder="0" applyAlignment="0" applyProtection="0"/>
    <xf numFmtId="0" fontId="6" fillId="65" borderId="0" applyNumberFormat="0" applyBorder="0" applyAlignment="0" applyProtection="0"/>
    <xf numFmtId="189" fontId="6" fillId="0" borderId="0" applyFill="0" applyBorder="0" applyAlignment="0" applyProtection="0"/>
    <xf numFmtId="189" fontId="6" fillId="0" borderId="0" applyFill="0" applyBorder="0" applyAlignment="0" applyProtection="0"/>
    <xf numFmtId="0" fontId="5" fillId="5" borderId="0" applyNumberFormat="0" applyBorder="0" applyAlignment="0" applyProtection="0"/>
    <xf numFmtId="0" fontId="5" fillId="45" borderId="0" applyNumberFormat="0" applyBorder="0" applyAlignment="0" applyProtection="0"/>
    <xf numFmtId="0" fontId="6" fillId="8" borderId="0" applyNumberFormat="0" applyBorder="0" applyAlignment="0" applyProtection="0"/>
    <xf numFmtId="189" fontId="6" fillId="0" borderId="0" applyFill="0" applyBorder="0" applyAlignment="0" applyProtection="0"/>
    <xf numFmtId="172" fontId="7" fillId="0" borderId="0" applyFont="0" applyFill="0" applyBorder="0" applyAlignment="0" applyProtection="0"/>
    <xf numFmtId="189" fontId="6" fillId="0" borderId="0" applyFill="0" applyBorder="0" applyAlignment="0" applyProtection="0"/>
    <xf numFmtId="0" fontId="5" fillId="9" borderId="0" applyNumberFormat="0" applyBorder="0" applyAlignment="0" applyProtection="0"/>
    <xf numFmtId="0" fontId="7" fillId="0" borderId="0"/>
    <xf numFmtId="177" fontId="7" fillId="0" borderId="0" applyFont="0" applyFill="0" applyBorder="0" applyAlignment="0" applyProtection="0"/>
    <xf numFmtId="177" fontId="7" fillId="0" borderId="0" applyFont="0" applyFill="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189" fontId="6" fillId="0" borderId="0" applyFill="0" applyBorder="0" applyAlignment="0" applyProtection="0"/>
    <xf numFmtId="166" fontId="7" fillId="0" borderId="0" applyFont="0" applyFill="0" applyBorder="0" applyAlignment="0" applyProtection="0"/>
    <xf numFmtId="189" fontId="6" fillId="0" borderId="0" applyFill="0" applyBorder="0" applyAlignment="0" applyProtection="0"/>
    <xf numFmtId="0" fontId="5" fillId="5" borderId="0" applyNumberFormat="0" applyBorder="0" applyAlignment="0" applyProtection="0"/>
    <xf numFmtId="0" fontId="6" fillId="8" borderId="0" applyNumberFormat="0" applyBorder="0" applyAlignment="0" applyProtection="0"/>
    <xf numFmtId="189" fontId="6" fillId="0" borderId="0" applyFill="0" applyBorder="0" applyAlignment="0" applyProtection="0"/>
    <xf numFmtId="186" fontId="7" fillId="0" borderId="0" applyFill="0" applyBorder="0" applyAlignment="0" applyProtection="0"/>
    <xf numFmtId="189" fontId="6" fillId="0" borderId="0" applyFill="0" applyBorder="0" applyAlignment="0" applyProtection="0"/>
    <xf numFmtId="0" fontId="6" fillId="23"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35" fillId="0" borderId="18" applyNumberFormat="0" applyFill="0" applyAlignment="0" applyProtection="0"/>
    <xf numFmtId="0" fontId="6" fillId="66" borderId="0" applyNumberFormat="0" applyBorder="0" applyAlignment="0" applyProtection="0"/>
    <xf numFmtId="0" fontId="6" fillId="39" borderId="0" applyNumberFormat="0" applyBorder="0" applyAlignment="0" applyProtection="0"/>
    <xf numFmtId="0" fontId="15" fillId="16" borderId="11" applyNumberFormat="0" applyAlignment="0" applyProtection="0"/>
    <xf numFmtId="0" fontId="6" fillId="22"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6" fillId="23" borderId="0" applyNumberFormat="0" applyBorder="0" applyAlignment="0" applyProtection="0"/>
    <xf numFmtId="172" fontId="7" fillId="0" borderId="0" applyFont="0" applyFill="0" applyBorder="0" applyAlignment="0" applyProtection="0"/>
    <xf numFmtId="0" fontId="5" fillId="24" borderId="0"/>
    <xf numFmtId="190" fontId="7" fillId="0" borderId="0" applyFont="0" applyFill="0" applyBorder="0" applyAlignment="0" applyProtection="0"/>
    <xf numFmtId="188" fontId="6" fillId="0" borderId="0" applyFill="0" applyBorder="0" applyAlignment="0" applyProtection="0"/>
    <xf numFmtId="188" fontId="6" fillId="0" borderId="0" applyFill="0" applyBorder="0" applyAlignment="0" applyProtection="0"/>
    <xf numFmtId="0" fontId="7" fillId="0" borderId="0"/>
    <xf numFmtId="0" fontId="7" fillId="0" borderId="0"/>
    <xf numFmtId="5" fontId="6" fillId="0" borderId="0" applyFont="0" applyFill="0" applyBorder="0" applyAlignment="0" applyProtection="0"/>
    <xf numFmtId="0" fontId="6" fillId="66" borderId="0" applyNumberFormat="0" applyBorder="0" applyAlignment="0" applyProtection="0"/>
    <xf numFmtId="0" fontId="7" fillId="0" borderId="0"/>
    <xf numFmtId="0" fontId="7" fillId="0" borderId="0"/>
    <xf numFmtId="5" fontId="6" fillId="0" borderId="0" applyFont="0" applyFill="0" applyBorder="0" applyAlignment="0" applyProtection="0"/>
    <xf numFmtId="0" fontId="6" fillId="66"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6" fillId="65" borderId="0" applyNumberFormat="0" applyBorder="0" applyAlignment="0" applyProtection="0"/>
    <xf numFmtId="0" fontId="6" fillId="8" borderId="0" applyNumberFormat="0" applyBorder="0" applyAlignment="0" applyProtection="0"/>
    <xf numFmtId="0" fontId="6" fillId="39"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5" fillId="39" borderId="0" applyNumberFormat="0" applyBorder="0" applyAlignment="0" applyProtection="0"/>
    <xf numFmtId="0" fontId="5" fillId="22"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15" fillId="6" borderId="8" applyNumberFormat="0" applyAlignment="0" applyProtection="0"/>
    <xf numFmtId="0" fontId="6" fillId="0" borderId="0"/>
    <xf numFmtId="0" fontId="6" fillId="0" borderId="0"/>
    <xf numFmtId="0" fontId="6" fillId="71" borderId="0" applyNumberFormat="0" applyBorder="0" applyAlignment="0" applyProtection="0"/>
    <xf numFmtId="0" fontId="35" fillId="0" borderId="18"/>
    <xf numFmtId="0" fontId="6" fillId="0" borderId="0"/>
    <xf numFmtId="0" fontId="6" fillId="0" borderId="0"/>
    <xf numFmtId="0" fontId="6" fillId="8" borderId="0" applyNumberFormat="0" applyBorder="0" applyAlignment="0" applyProtection="0"/>
    <xf numFmtId="0" fontId="6" fillId="17" borderId="7" applyNumberFormat="0" applyAlignment="0" applyProtection="0"/>
    <xf numFmtId="0" fontId="6" fillId="0" borderId="0"/>
    <xf numFmtId="0" fontId="6" fillId="0" borderId="0"/>
    <xf numFmtId="0" fontId="28" fillId="0" borderId="14"/>
    <xf numFmtId="0" fontId="6" fillId="0" borderId="0"/>
    <xf numFmtId="0" fontId="6" fillId="0" borderId="0"/>
    <xf numFmtId="0" fontId="6" fillId="8" borderId="0" applyNumberFormat="0" applyBorder="0" applyAlignment="0" applyProtection="0"/>
    <xf numFmtId="0" fontId="6" fillId="17" borderId="7" applyNumberFormat="0" applyAlignment="0" applyProtection="0"/>
    <xf numFmtId="0" fontId="33" fillId="0" borderId="0" applyNumberFormat="0" applyFill="0" applyBorder="0" applyProtection="0">
      <alignment vertical="top" wrapText="1"/>
    </xf>
    <xf numFmtId="0" fontId="6" fillId="0" borderId="0"/>
    <xf numFmtId="0" fontId="28" fillId="0" borderId="0"/>
    <xf numFmtId="0" fontId="6" fillId="65" borderId="0" applyNumberFormat="0" applyBorder="0" applyAlignment="0" applyProtection="0"/>
    <xf numFmtId="0" fontId="6" fillId="66"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20" borderId="0" applyNumberFormat="0" applyBorder="0" applyAlignment="0" applyProtection="0"/>
    <xf numFmtId="188" fontId="6" fillId="0" borderId="0" applyFill="0" applyBorder="0" applyAlignment="0" applyProtection="0"/>
    <xf numFmtId="0" fontId="5" fillId="20" borderId="0" applyNumberFormat="0" applyBorder="0" applyAlignment="0" applyProtection="0"/>
    <xf numFmtId="188" fontId="6" fillId="0" borderId="0" applyFill="0" applyBorder="0" applyAlignment="0" applyProtection="0"/>
    <xf numFmtId="0" fontId="5" fillId="20" borderId="0" applyNumberFormat="0" applyBorder="0" applyAlignment="0" applyProtection="0"/>
    <xf numFmtId="188" fontId="6" fillId="0" borderId="0" applyFill="0" applyBorder="0" applyAlignment="0" applyProtection="0"/>
    <xf numFmtId="188" fontId="6" fillId="0" borderId="0" applyFill="0" applyBorder="0" applyAlignment="0" applyProtection="0"/>
    <xf numFmtId="0" fontId="5" fillId="20" borderId="0" applyNumberFormat="0" applyBorder="0" applyAlignment="0" applyProtection="0"/>
    <xf numFmtId="188" fontId="6" fillId="0" borderId="0" applyFill="0" applyBorder="0" applyAlignment="0" applyProtection="0"/>
    <xf numFmtId="188" fontId="6" fillId="0" borderId="0" applyFill="0" applyBorder="0" applyAlignment="0" applyProtection="0"/>
    <xf numFmtId="0" fontId="5" fillId="20" borderId="0" applyNumberFormat="0" applyBorder="0" applyAlignment="0" applyProtection="0"/>
    <xf numFmtId="0" fontId="7" fillId="0" borderId="0"/>
    <xf numFmtId="0" fontId="7" fillId="0" borderId="0"/>
    <xf numFmtId="188" fontId="6" fillId="0" borderId="0" applyFill="0" applyBorder="0" applyAlignment="0" applyProtection="0"/>
    <xf numFmtId="188" fontId="6" fillId="0" borderId="0" applyFill="0" applyBorder="0" applyAlignment="0" applyProtection="0"/>
    <xf numFmtId="0" fontId="6" fillId="29" borderId="0" applyNumberFormat="0" applyBorder="0" applyAlignment="0" applyProtection="0"/>
    <xf numFmtId="0" fontId="5" fillId="29"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2" fontId="7" fillId="0" borderId="0" applyFill="0" applyBorder="0" applyAlignment="0" applyProtection="0"/>
    <xf numFmtId="0" fontId="10" fillId="0" borderId="0" applyNumberFormat="0" applyFill="0" applyBorder="0" applyAlignment="0" applyProtection="0"/>
    <xf numFmtId="0" fontId="15" fillId="6" borderId="8" applyNumberFormat="0" applyAlignment="0" applyProtection="0"/>
    <xf numFmtId="0" fontId="11" fillId="0" borderId="0">
      <alignment vertical="top"/>
    </xf>
    <xf numFmtId="189" fontId="6" fillId="0" borderId="0" applyFill="0" applyBorder="0" applyAlignment="0" applyProtection="0"/>
    <xf numFmtId="186" fontId="7" fillId="0" borderId="0" applyFill="0" applyBorder="0" applyAlignment="0" applyProtection="0"/>
    <xf numFmtId="189" fontId="6" fillId="0" borderId="0" applyFill="0" applyBorder="0" applyAlignment="0" applyProtection="0"/>
    <xf numFmtId="0" fontId="6" fillId="17" borderId="7" applyNumberFormat="0" applyAlignment="0" applyProtection="0"/>
    <xf numFmtId="0" fontId="6" fillId="17" borderId="7" applyNumberFormat="0" applyAlignment="0" applyProtection="0"/>
    <xf numFmtId="188" fontId="6" fillId="0" borderId="0" applyFill="0" applyBorder="0" applyAlignment="0" applyProtection="0"/>
    <xf numFmtId="188" fontId="6" fillId="0" borderId="0" applyFill="0" applyBorder="0" applyAlignment="0" applyProtection="0"/>
    <xf numFmtId="169" fontId="7" fillId="0" borderId="0" applyFont="0" applyFill="0" applyBorder="0" applyAlignment="0" applyProtection="0"/>
    <xf numFmtId="0" fontId="5" fillId="50" borderId="0"/>
    <xf numFmtId="166" fontId="7" fillId="0" borderId="0" applyFont="0" applyFill="0" applyBorder="0" applyAlignment="0" applyProtection="0"/>
    <xf numFmtId="177" fontId="7" fillId="0" borderId="0" applyFont="0" applyFill="0" applyBorder="0" applyAlignment="0" applyProtection="0"/>
    <xf numFmtId="0" fontId="7" fillId="0" borderId="0"/>
    <xf numFmtId="0" fontId="7" fillId="0" borderId="0"/>
    <xf numFmtId="177" fontId="7" fillId="0" borderId="0" applyFont="0" applyFill="0" applyBorder="0" applyAlignment="0" applyProtection="0"/>
    <xf numFmtId="0" fontId="7" fillId="0" borderId="0"/>
    <xf numFmtId="177" fontId="7" fillId="0" borderId="0" applyFont="0" applyFill="0" applyBorder="0" applyAlignment="0" applyProtection="0"/>
    <xf numFmtId="174" fontId="7"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66" fontId="7" fillId="0" borderId="0" applyFont="0" applyFill="0" applyBorder="0" applyAlignment="0" applyProtection="0"/>
    <xf numFmtId="0" fontId="6" fillId="47" borderId="0"/>
    <xf numFmtId="0" fontId="6" fillId="43" borderId="0"/>
    <xf numFmtId="0" fontId="22" fillId="0" borderId="0" applyNumberFormat="0" applyFill="0" applyBorder="0" applyAlignment="0" applyProtection="0"/>
    <xf numFmtId="0" fontId="6" fillId="7" borderId="0"/>
    <xf numFmtId="0" fontId="22" fillId="0" borderId="0" applyNumberFormat="0" applyFill="0" applyBorder="0" applyAlignment="0" applyProtection="0"/>
    <xf numFmtId="0" fontId="6" fillId="56" borderId="0"/>
    <xf numFmtId="0" fontId="28" fillId="0" borderId="0" applyNumberFormat="0" applyFill="0" applyBorder="0" applyAlignment="0" applyProtection="0"/>
    <xf numFmtId="0" fontId="6" fillId="48" borderId="0"/>
    <xf numFmtId="0" fontId="6" fillId="30" borderId="0"/>
    <xf numFmtId="0" fontId="6" fillId="33" borderId="0"/>
    <xf numFmtId="5" fontId="6" fillId="0" borderId="0" applyFont="0" applyFill="0" applyBorder="0" applyAlignment="0" applyProtection="0"/>
    <xf numFmtId="0" fontId="6" fillId="56" borderId="0"/>
    <xf numFmtId="5" fontId="6" fillId="0" borderId="0" applyFont="0" applyFill="0" applyBorder="0" applyAlignment="0" applyProtection="0"/>
    <xf numFmtId="0" fontId="6" fillId="33" borderId="0"/>
    <xf numFmtId="5" fontId="6" fillId="0" borderId="0" applyFont="0" applyFill="0" applyBorder="0" applyAlignment="0" applyProtection="0"/>
    <xf numFmtId="0" fontId="6" fillId="35" borderId="0"/>
    <xf numFmtId="5" fontId="6" fillId="0" borderId="0" applyFont="0" applyFill="0" applyBorder="0" applyAlignment="0" applyProtection="0"/>
    <xf numFmtId="0" fontId="5" fillId="49" borderId="0"/>
    <xf numFmtId="0" fontId="5" fillId="31" borderId="0"/>
    <xf numFmtId="0" fontId="5" fillId="19" borderId="0"/>
    <xf numFmtId="188" fontId="6" fillId="0" borderId="0" applyFill="0" applyBorder="0" applyAlignment="0" applyProtection="0"/>
    <xf numFmtId="9" fontId="7" fillId="0" borderId="0"/>
    <xf numFmtId="188" fontId="6" fillId="0" borderId="0" applyFill="0" applyBorder="0" applyAlignment="0" applyProtection="0"/>
    <xf numFmtId="169" fontId="7" fillId="0" borderId="0" applyFont="0" applyFill="0" applyBorder="0" applyAlignment="0" applyProtection="0"/>
    <xf numFmtId="0" fontId="5" fillId="13" borderId="0"/>
    <xf numFmtId="0" fontId="5" fillId="42" borderId="0"/>
    <xf numFmtId="0" fontId="5" fillId="63" borderId="0"/>
    <xf numFmtId="189" fontId="6" fillId="0" borderId="0" applyFill="0" applyBorder="0" applyAlignment="0" applyProtection="0"/>
    <xf numFmtId="189" fontId="6" fillId="0" borderId="0" applyFill="0" applyBorder="0" applyAlignment="0" applyProtection="0"/>
    <xf numFmtId="0" fontId="5" fillId="61" borderId="0"/>
    <xf numFmtId="189" fontId="6" fillId="0" borderId="0" applyFill="0" applyBorder="0" applyAlignment="0" applyProtection="0"/>
    <xf numFmtId="189" fontId="6" fillId="0" borderId="0" applyFill="0" applyBorder="0" applyAlignment="0" applyProtection="0"/>
    <xf numFmtId="0" fontId="5" fillId="13" borderId="0"/>
    <xf numFmtId="185" fontId="7" fillId="0" borderId="0" applyFill="0" applyBorder="0" applyAlignment="0" applyProtection="0"/>
    <xf numFmtId="0" fontId="18" fillId="8" borderId="17"/>
    <xf numFmtId="189" fontId="6" fillId="0" borderId="0" applyFill="0" applyBorder="0" applyAlignment="0" applyProtection="0"/>
    <xf numFmtId="189" fontId="6" fillId="0" borderId="0" applyFill="0" applyBorder="0" applyAlignment="0" applyProtection="0"/>
    <xf numFmtId="192" fontId="6" fillId="0" borderId="0"/>
    <xf numFmtId="189" fontId="7" fillId="0" borderId="0"/>
    <xf numFmtId="0" fontId="38" fillId="0" borderId="0"/>
    <xf numFmtId="0" fontId="19" fillId="7" borderId="0"/>
    <xf numFmtId="189" fontId="7" fillId="0" borderId="0" applyFill="0" applyBorder="0" applyAlignment="0" applyProtection="0"/>
    <xf numFmtId="0" fontId="23" fillId="0" borderId="13"/>
    <xf numFmtId="0" fontId="6" fillId="0" borderId="0"/>
    <xf numFmtId="0" fontId="6" fillId="0" borderId="0"/>
    <xf numFmtId="0" fontId="6" fillId="17" borderId="7" applyNumberFormat="0" applyAlignment="0" applyProtection="0"/>
    <xf numFmtId="0" fontId="15" fillId="30" borderId="11"/>
    <xf numFmtId="0" fontId="6" fillId="0" borderId="0"/>
    <xf numFmtId="0" fontId="6" fillId="0" borderId="0"/>
    <xf numFmtId="0" fontId="6" fillId="0" borderId="0"/>
    <xf numFmtId="0" fontId="6" fillId="17" borderId="7"/>
    <xf numFmtId="0" fontId="36" fillId="53" borderId="8"/>
    <xf numFmtId="189" fontId="6" fillId="0" borderId="0" applyFill="0" applyBorder="0" applyAlignment="0" applyProtection="0"/>
    <xf numFmtId="0" fontId="12" fillId="0" borderId="21"/>
    <xf numFmtId="189" fontId="6" fillId="0" borderId="0" applyFill="0" applyBorder="0" applyAlignment="0" applyProtection="0"/>
    <xf numFmtId="0" fontId="4" fillId="0" borderId="0"/>
    <xf numFmtId="0" fontId="38" fillId="0" borderId="0" applyNumberFormat="0" applyFill="0" applyBorder="0" applyAlignment="0" applyProtection="0"/>
    <xf numFmtId="189" fontId="6" fillId="0" borderId="0" applyFill="0" applyBorder="0" applyAlignment="0" applyProtection="0"/>
    <xf numFmtId="0" fontId="6" fillId="17" borderId="7" applyNumberFormat="0" applyAlignment="0" applyProtection="0"/>
    <xf numFmtId="0" fontId="19" fillId="7" borderId="0" applyNumberFormat="0" applyBorder="0" applyAlignment="0" applyProtection="0"/>
    <xf numFmtId="0" fontId="29" fillId="0" borderId="15" applyNumberFormat="0" applyFill="0" applyAlignment="0" applyProtection="0"/>
    <xf numFmtId="0" fontId="7" fillId="0" borderId="0"/>
    <xf numFmtId="0" fontId="37" fillId="0" borderId="20" applyNumberFormat="0" applyFill="0" applyAlignment="0" applyProtection="0"/>
    <xf numFmtId="0" fontId="37" fillId="0" borderId="20" applyNumberFormat="0" applyFill="0" applyAlignment="0" applyProtection="0"/>
    <xf numFmtId="0" fontId="23" fillId="0" borderId="13" applyNumberFormat="0" applyFill="0" applyAlignment="0" applyProtection="0"/>
    <xf numFmtId="0" fontId="22" fillId="0" borderId="12" applyNumberFormat="0" applyFill="0" applyAlignment="0" applyProtection="0"/>
    <xf numFmtId="0" fontId="22" fillId="0" borderId="12" applyNumberFormat="0" applyFill="0" applyAlignment="0" applyProtection="0"/>
    <xf numFmtId="0" fontId="28" fillId="0" borderId="14" applyNumberFormat="0" applyFill="0" applyAlignment="0" applyProtection="0"/>
    <xf numFmtId="0" fontId="1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15" fillId="6" borderId="8" applyNumberFormat="0" applyAlignment="0" applyProtection="0"/>
    <xf numFmtId="197" fontId="7" fillId="0" borderId="0" applyFont="0" applyFill="0" applyBorder="0" applyAlignment="0" applyProtection="0"/>
    <xf numFmtId="189" fontId="6" fillId="0" borderId="0" applyFill="0" applyBorder="0" applyAlignment="0" applyProtection="0"/>
    <xf numFmtId="175"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187" fontId="7" fillId="0" borderId="0" applyFill="0" applyBorder="0" applyAlignment="0" applyProtection="0"/>
    <xf numFmtId="0" fontId="9" fillId="0" borderId="0" applyFont="0" applyFill="0" applyBorder="0" applyAlignment="0" applyProtection="0"/>
    <xf numFmtId="188"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8"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0" fontId="7" fillId="40" borderId="7" applyNumberFormat="0" applyFont="0" applyAlignment="0" applyProtection="0"/>
    <xf numFmtId="189" fontId="6" fillId="0" borderId="0" applyFill="0" applyBorder="0" applyAlignment="0" applyProtection="0"/>
    <xf numFmtId="0" fontId="7" fillId="40" borderId="7" applyNumberFormat="0" applyFont="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0" fontId="6" fillId="17" borderId="7" applyNumberFormat="0" applyAlignment="0" applyProtection="0"/>
    <xf numFmtId="0" fontId="6" fillId="17" borderId="7" applyNumberFormat="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5" fontId="6" fillId="0" borderId="0" applyFont="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0" fontId="7" fillId="0" borderId="0"/>
    <xf numFmtId="0" fontId="7" fillId="0" borderId="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0" fontId="7" fillId="0" borderId="0"/>
    <xf numFmtId="188" fontId="6" fillId="0" borderId="0" applyFill="0" applyBorder="0" applyAlignment="0" applyProtection="0"/>
    <xf numFmtId="188" fontId="6" fillId="0" borderId="0" applyFill="0" applyBorder="0" applyAlignment="0" applyProtection="0"/>
    <xf numFmtId="5" fontId="6" fillId="0" borderId="0" applyFont="0" applyFill="0" applyBorder="0" applyAlignment="0" applyProtection="0"/>
    <xf numFmtId="188" fontId="6" fillId="0" borderId="0" applyFill="0" applyBorder="0" applyAlignment="0" applyProtection="0"/>
    <xf numFmtId="165" fontId="6" fillId="0" borderId="0" applyFont="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43" fontId="7" fillId="0" borderId="0" applyFont="0" applyFill="0" applyBorder="0" applyAlignment="0" applyProtection="0"/>
    <xf numFmtId="188" fontId="6" fillId="0" borderId="0" applyFill="0" applyBorder="0" applyAlignment="0" applyProtection="0"/>
    <xf numFmtId="43" fontId="7" fillId="0" borderId="0" applyFont="0" applyFill="0" applyBorder="0" applyAlignment="0" applyProtection="0"/>
    <xf numFmtId="188" fontId="6" fillId="0" borderId="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89" fontId="6" fillId="0" borderId="0" applyFill="0" applyBorder="0" applyAlignment="0" applyProtection="0"/>
    <xf numFmtId="189" fontId="6" fillId="0" borderId="0" applyFill="0" applyBorder="0" applyAlignment="0" applyProtection="0"/>
    <xf numFmtId="170" fontId="7" fillId="0" borderId="0" applyFont="0" applyFill="0" applyBorder="0" applyAlignment="0" applyProtection="0"/>
    <xf numFmtId="171" fontId="7" fillId="0" borderId="0" applyFont="0" applyFill="0" applyBorder="0" applyAlignment="0" applyProtection="0"/>
    <xf numFmtId="189"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188" fontId="6" fillId="0" borderId="0" applyFill="0" applyBorder="0" applyAlignment="0" applyProtection="0"/>
    <xf numFmtId="0" fontId="7" fillId="0" borderId="0" applyFont="0" applyFill="0" applyBorder="0" applyAlignment="0" applyProtection="0"/>
    <xf numFmtId="189" fontId="6" fillId="0" borderId="0" applyFill="0" applyBorder="0" applyAlignment="0" applyProtection="0"/>
    <xf numFmtId="189" fontId="6" fillId="0" borderId="0" applyFill="0" applyBorder="0" applyAlignment="0" applyProtection="0"/>
    <xf numFmtId="0" fontId="44" fillId="0" borderId="0"/>
    <xf numFmtId="189" fontId="6" fillId="0" borderId="0" applyFill="0" applyBorder="0" applyAlignment="0" applyProtection="0"/>
    <xf numFmtId="189" fontId="6" fillId="0" borderId="0" applyFill="0" applyBorder="0" applyAlignment="0" applyProtection="0"/>
    <xf numFmtId="0" fontId="44" fillId="0" borderId="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0" fontId="44" fillId="0" borderId="0"/>
    <xf numFmtId="189" fontId="6" fillId="0" borderId="0" applyFill="0" applyBorder="0" applyAlignment="0" applyProtection="0"/>
    <xf numFmtId="171" fontId="6" fillId="0" borderId="0" applyFont="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0" fontId="44" fillId="0" borderId="0"/>
    <xf numFmtId="189" fontId="6" fillId="0" borderId="0" applyFill="0" applyBorder="0" applyAlignment="0" applyProtection="0"/>
    <xf numFmtId="189" fontId="6" fillId="0" borderId="0" applyFill="0" applyBorder="0" applyAlignment="0" applyProtection="0"/>
    <xf numFmtId="0" fontId="44" fillId="0" borderId="0"/>
    <xf numFmtId="189" fontId="6" fillId="0" borderId="0" applyFill="0" applyBorder="0" applyAlignment="0" applyProtection="0"/>
    <xf numFmtId="189" fontId="6" fillId="0" borderId="0" applyFill="0" applyBorder="0" applyAlignment="0" applyProtection="0"/>
    <xf numFmtId="0" fontId="44" fillId="0" borderId="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0" fontId="44" fillId="0" borderId="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189" fontId="6" fillId="0" borderId="0" applyFill="0" applyBorder="0" applyAlignment="0" applyProtection="0"/>
    <xf numFmtId="5" fontId="6" fillId="0" borderId="0" applyFont="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189" fontId="6" fillId="0" borderId="0" applyFill="0" applyBorder="0" applyAlignment="0" applyProtection="0"/>
    <xf numFmtId="170" fontId="6" fillId="0" borderId="0" applyFont="0" applyFill="0" applyBorder="0" applyAlignment="0" applyProtection="0"/>
    <xf numFmtId="189" fontId="7" fillId="0" borderId="0" applyFill="0" applyBorder="0" applyAlignment="0" applyProtection="0"/>
    <xf numFmtId="171" fontId="7"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66" fontId="44" fillId="0" borderId="0" applyFont="0" applyFill="0" applyBorder="0" applyAlignment="0" applyProtection="0"/>
    <xf numFmtId="189" fontId="7" fillId="0" borderId="0" applyFill="0" applyBorder="0" applyAlignment="0" applyProtection="0"/>
    <xf numFmtId="0" fontId="7" fillId="0" borderId="0" applyFont="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7" fillId="0" borderId="0" applyFill="0" applyBorder="0" applyAlignment="0" applyProtection="0"/>
    <xf numFmtId="189" fontId="7" fillId="0" borderId="0" applyFill="0" applyBorder="0" applyAlignment="0" applyProtection="0"/>
    <xf numFmtId="189" fontId="7" fillId="0" borderId="0" applyFill="0" applyBorder="0" applyAlignment="0" applyProtection="0"/>
    <xf numFmtId="189" fontId="7" fillId="0" borderId="0" applyFill="0" applyBorder="0" applyAlignment="0" applyProtection="0"/>
    <xf numFmtId="0" fontId="44" fillId="0" borderId="0"/>
    <xf numFmtId="0" fontId="4" fillId="0" borderId="0" applyNumberFormat="0" applyFill="0" applyBorder="0" applyAlignment="0" applyProtection="0"/>
    <xf numFmtId="0" fontId="6" fillId="0" borderId="0" applyFont="0" applyFill="0" applyBorder="0" applyAlignment="0" applyProtection="0"/>
    <xf numFmtId="171" fontId="6" fillId="0" borderId="0" applyFont="0" applyFill="0" applyBorder="0" applyAlignment="0" applyProtection="0"/>
    <xf numFmtId="189" fontId="6" fillId="0" borderId="0" applyFill="0" applyBorder="0" applyAlignment="0" applyProtection="0"/>
    <xf numFmtId="189" fontId="6" fillId="0" borderId="0" applyFill="0" applyBorder="0" applyAlignment="0" applyProtection="0"/>
    <xf numFmtId="196" fontId="7" fillId="0" borderId="0" applyFill="0" applyBorder="0" applyAlignment="0" applyProtection="0"/>
    <xf numFmtId="196" fontId="7" fillId="0" borderId="0" applyFill="0" applyBorder="0" applyAlignment="0" applyProtection="0"/>
    <xf numFmtId="207" fontId="6" fillId="0" borderId="0" applyFont="0" applyFill="0" applyBorder="0" applyAlignment="0" applyProtection="0"/>
    <xf numFmtId="189" fontId="6" fillId="0" borderId="0" applyFill="0" applyBorder="0" applyAlignment="0" applyProtection="0"/>
    <xf numFmtId="43" fontId="6" fillId="0" borderId="0" applyFont="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5" fontId="7" fillId="0" borderId="0" applyFill="0" applyBorder="0" applyAlignment="0" applyProtection="0"/>
    <xf numFmtId="189" fontId="6" fillId="0" borderId="0" applyFill="0" applyBorder="0" applyAlignment="0" applyProtection="0"/>
    <xf numFmtId="185" fontId="7" fillId="0" borderId="0" applyFill="0" applyBorder="0" applyAlignment="0" applyProtection="0"/>
    <xf numFmtId="189" fontId="6" fillId="0" borderId="0" applyFill="0" applyBorder="0" applyAlignment="0" applyProtection="0"/>
    <xf numFmtId="185" fontId="7"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85" fontId="7" fillId="0" borderId="0" applyFill="0" applyBorder="0" applyAlignment="0" applyProtection="0"/>
    <xf numFmtId="170" fontId="7" fillId="0" borderId="0" applyFont="0" applyFill="0" applyBorder="0" applyAlignment="0" applyProtection="0"/>
    <xf numFmtId="189" fontId="6" fillId="0" borderId="0" applyFill="0" applyBorder="0" applyAlignment="0" applyProtection="0"/>
    <xf numFmtId="185" fontId="7" fillId="0" borderId="0" applyFill="0" applyBorder="0" applyAlignment="0" applyProtection="0"/>
    <xf numFmtId="170" fontId="7" fillId="0" borderId="0" applyFont="0" applyFill="0" applyBorder="0" applyAlignment="0" applyProtection="0"/>
    <xf numFmtId="189" fontId="6" fillId="0" borderId="0" applyFill="0" applyBorder="0" applyAlignment="0" applyProtection="0"/>
    <xf numFmtId="185" fontId="7" fillId="0" borderId="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85" fontId="7" fillId="0" borderId="0" applyFill="0" applyBorder="0" applyAlignment="0" applyProtection="0"/>
    <xf numFmtId="189" fontId="6" fillId="0" borderId="0" applyFill="0" applyBorder="0" applyAlignment="0" applyProtection="0"/>
    <xf numFmtId="189" fontId="6" fillId="0" borderId="0" applyFill="0" applyBorder="0" applyAlignment="0" applyProtection="0"/>
    <xf numFmtId="169" fontId="7" fillId="0" borderId="0" applyFont="0" applyFill="0" applyBorder="0" applyAlignment="0" applyProtection="0"/>
    <xf numFmtId="189" fontId="6" fillId="0" borderId="0" applyFill="0" applyBorder="0" applyAlignment="0" applyProtection="0"/>
    <xf numFmtId="169" fontId="7" fillId="0" borderId="0" applyFont="0" applyFill="0" applyBorder="0" applyAlignment="0" applyProtection="0"/>
    <xf numFmtId="170" fontId="7" fillId="0" borderId="0" applyFont="0" applyFill="0" applyBorder="0" applyAlignment="0" applyProtection="0"/>
    <xf numFmtId="189" fontId="6" fillId="0" borderId="0" applyFill="0" applyBorder="0" applyAlignment="0" applyProtection="0"/>
    <xf numFmtId="185" fontId="7" fillId="0" borderId="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85" fontId="7" fillId="0" borderId="0" applyFill="0" applyBorder="0" applyAlignment="0" applyProtection="0"/>
    <xf numFmtId="0" fontId="39" fillId="0" borderId="0" applyFont="0" applyFill="0" applyBorder="0" applyAlignment="0" applyProtection="0"/>
    <xf numFmtId="44" fontId="7" fillId="0" borderId="0" applyFont="0" applyFill="0" applyBorder="0" applyAlignment="0" applyProtection="0"/>
    <xf numFmtId="182" fontId="7" fillId="0" borderId="0" applyFill="0" applyBorder="0" applyAlignment="0" applyProtection="0"/>
    <xf numFmtId="195" fontId="7" fillId="0" borderId="0" applyFill="0" applyBorder="0" applyAlignment="0" applyProtection="0"/>
    <xf numFmtId="182" fontId="7" fillId="0" borderId="0" applyFill="0" applyBorder="0" applyAlignment="0" applyProtection="0"/>
    <xf numFmtId="200" fontId="7" fillId="0" borderId="0" applyFont="0" applyFill="0" applyBorder="0" applyAlignment="0" applyProtection="0"/>
    <xf numFmtId="184" fontId="7" fillId="0" borderId="0" applyFont="0" applyFill="0" applyBorder="0" applyAlignment="0" applyProtection="0"/>
    <xf numFmtId="200" fontId="7" fillId="0" borderId="0" applyFont="0" applyFill="0" applyBorder="0" applyAlignment="0" applyProtection="0"/>
    <xf numFmtId="182" fontId="7" fillId="0" borderId="0" applyFill="0" applyBorder="0" applyAlignment="0" applyProtection="0"/>
    <xf numFmtId="200"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69" fontId="7" fillId="0" borderId="0" applyFont="0" applyFill="0" applyBorder="0" applyAlignment="0" applyProtection="0"/>
    <xf numFmtId="169" fontId="6" fillId="0" borderId="0" applyFont="0" applyFill="0" applyBorder="0" applyAlignment="0" applyProtection="0"/>
    <xf numFmtId="209" fontId="7" fillId="0" borderId="0" applyFill="0" applyBorder="0" applyAlignment="0" applyProtection="0"/>
    <xf numFmtId="0" fontId="9" fillId="0" borderId="0" applyFont="0" applyFill="0" applyBorder="0" applyAlignment="0" applyProtection="0"/>
    <xf numFmtId="209" fontId="7" fillId="0" borderId="0" applyFill="0" applyBorder="0" applyAlignment="0" applyProtection="0"/>
    <xf numFmtId="202" fontId="7" fillId="0" borderId="0" applyFill="0" applyBorder="0" applyAlignment="0" applyProtection="0"/>
    <xf numFmtId="209" fontId="7" fillId="0" borderId="0" applyFill="0" applyBorder="0" applyAlignment="0" applyProtection="0"/>
    <xf numFmtId="209" fontId="7" fillId="0" borderId="0" applyFill="0" applyBorder="0" applyAlignment="0" applyProtection="0"/>
    <xf numFmtId="209" fontId="7" fillId="0" borderId="0" applyFill="0" applyBorder="0" applyAlignment="0" applyProtection="0"/>
    <xf numFmtId="209" fontId="7" fillId="0" borderId="0" applyFill="0" applyBorder="0" applyAlignment="0" applyProtection="0"/>
    <xf numFmtId="186" fontId="7" fillId="0" borderId="0" applyFill="0" applyBorder="0" applyAlignment="0" applyProtection="0"/>
    <xf numFmtId="0" fontId="7" fillId="0" borderId="0" applyFont="0" applyFill="0" applyBorder="0" applyAlignment="0" applyProtection="0"/>
    <xf numFmtId="185" fontId="7" fillId="0" borderId="0" applyFill="0" applyBorder="0" applyAlignment="0" applyProtection="0"/>
    <xf numFmtId="164" fontId="7" fillId="0" borderId="0" applyFont="0" applyFill="0" applyBorder="0" applyAlignment="0" applyProtection="0"/>
    <xf numFmtId="0" fontId="7" fillId="0" borderId="0" applyFont="0" applyFill="0" applyBorder="0" applyAlignment="0" applyProtection="0"/>
    <xf numFmtId="166" fontId="7" fillId="0" borderId="0" applyFont="0" applyFill="0" applyBorder="0" applyAlignment="0" applyProtection="0"/>
    <xf numFmtId="185" fontId="7" fillId="0" borderId="0" applyFill="0" applyBorder="0" applyAlignment="0" applyProtection="0"/>
    <xf numFmtId="185" fontId="7" fillId="0" borderId="0" applyFill="0" applyBorder="0" applyAlignment="0" applyProtection="0"/>
    <xf numFmtId="185" fontId="7" fillId="0" borderId="0" applyFill="0" applyBorder="0" applyAlignment="0" applyProtection="0"/>
    <xf numFmtId="0" fontId="7" fillId="0" borderId="0" applyFill="0" applyBorder="0" applyAlignment="0" applyProtection="0"/>
    <xf numFmtId="169" fontId="7" fillId="0" borderId="0" applyFont="0" applyFill="0" applyBorder="0" applyAlignment="0" applyProtection="0"/>
    <xf numFmtId="178" fontId="7" fillId="0" borderId="0" applyFont="0" applyFill="0" applyBorder="0" applyAlignment="0" applyProtection="0"/>
    <xf numFmtId="206" fontId="7" fillId="0" borderId="0" applyFont="0" applyFill="0" applyBorder="0" applyAlignment="0" applyProtection="0"/>
    <xf numFmtId="169" fontId="44" fillId="0" borderId="0" applyFont="0" applyFill="0" applyBorder="0" applyAlignment="0" applyProtection="0"/>
    <xf numFmtId="182" fontId="7" fillId="0" borderId="0" applyFill="0" applyBorder="0" applyAlignment="0" applyProtection="0"/>
    <xf numFmtId="169" fontId="7" fillId="0" borderId="0" applyFont="0" applyFill="0" applyBorder="0" applyAlignment="0" applyProtection="0"/>
    <xf numFmtId="184" fontId="7" fillId="0" borderId="0" applyFont="0" applyFill="0" applyBorder="0" applyAlignment="0" applyProtection="0"/>
    <xf numFmtId="169" fontId="6" fillId="0" borderId="0" applyFont="0" applyFill="0" applyBorder="0" applyAlignment="0" applyProtection="0"/>
    <xf numFmtId="173" fontId="7" fillId="0" borderId="0" applyFont="0" applyFill="0" applyBorder="0" applyAlignment="0" applyProtection="0"/>
    <xf numFmtId="165" fontId="6" fillId="0" borderId="0" applyFill="0" applyBorder="0" applyAlignment="0" applyProtection="0"/>
    <xf numFmtId="182" fontId="6" fillId="0" borderId="0" applyFill="0" applyBorder="0" applyAlignment="0" applyProtection="0"/>
    <xf numFmtId="169" fontId="6" fillId="0" borderId="0" applyFont="0" applyFill="0" applyBorder="0" applyAlignment="0" applyProtection="0"/>
    <xf numFmtId="0" fontId="6" fillId="0" borderId="0"/>
    <xf numFmtId="0" fontId="6" fillId="0" borderId="0"/>
    <xf numFmtId="185" fontId="7" fillId="0" borderId="0" applyFill="0" applyBorder="0" applyAlignment="0" applyProtection="0"/>
    <xf numFmtId="185" fontId="7" fillId="0" borderId="0" applyFill="0" applyBorder="0" applyAlignment="0" applyProtection="0"/>
    <xf numFmtId="185" fontId="7" fillId="0" borderId="0" applyFill="0" applyBorder="0" applyAlignment="0" applyProtection="0"/>
    <xf numFmtId="185" fontId="7" fillId="0" borderId="0" applyFill="0" applyBorder="0" applyAlignment="0" applyProtection="0"/>
    <xf numFmtId="169" fontId="25" fillId="0" borderId="0" applyFont="0" applyFill="0" applyBorder="0" applyAlignment="0" applyProtection="0"/>
    <xf numFmtId="169" fontId="7" fillId="0" borderId="0" applyFont="0" applyFill="0" applyBorder="0" applyAlignment="0" applyProtection="0"/>
    <xf numFmtId="0" fontId="6" fillId="0" borderId="0"/>
    <xf numFmtId="0" fontId="6" fillId="0" borderId="0"/>
    <xf numFmtId="185" fontId="7" fillId="0" borderId="0" applyFill="0" applyBorder="0" applyAlignment="0" applyProtection="0"/>
    <xf numFmtId="185" fontId="7" fillId="0" borderId="0" applyFill="0" applyBorder="0" applyAlignment="0" applyProtection="0"/>
    <xf numFmtId="169" fontId="44"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85" fontId="7" fillId="0" borderId="0" applyFill="0" applyBorder="0" applyAlignment="0" applyProtection="0"/>
    <xf numFmtId="198" fontId="7" fillId="0" borderId="0" applyFont="0" applyFill="0" applyBorder="0" applyAlignment="0" applyProtection="0"/>
    <xf numFmtId="0" fontId="6" fillId="0" borderId="0"/>
    <xf numFmtId="0" fontId="6" fillId="0" borderId="0"/>
    <xf numFmtId="185" fontId="7" fillId="0" borderId="0" applyFill="0" applyBorder="0" applyAlignment="0" applyProtection="0"/>
    <xf numFmtId="185" fontId="7" fillId="0" borderId="0" applyFill="0" applyBorder="0" applyAlignment="0" applyProtection="0"/>
    <xf numFmtId="185" fontId="7" fillId="0" borderId="0" applyFill="0" applyBorder="0" applyAlignment="0" applyProtection="0"/>
    <xf numFmtId="185" fontId="7" fillId="0" borderId="0" applyFill="0" applyBorder="0" applyAlignment="0" applyProtection="0"/>
    <xf numFmtId="185" fontId="7" fillId="0" borderId="0" applyFill="0" applyBorder="0" applyAlignment="0" applyProtection="0"/>
    <xf numFmtId="185" fontId="7" fillId="0" borderId="0" applyFont="0" applyFill="0" applyBorder="0" applyAlignment="0" applyProtection="0"/>
    <xf numFmtId="185" fontId="7" fillId="0" borderId="0" applyFill="0" applyBorder="0" applyAlignment="0" applyProtection="0"/>
    <xf numFmtId="190" fontId="7" fillId="0" borderId="0" applyFill="0" applyBorder="0" applyAlignment="0" applyProtection="0"/>
    <xf numFmtId="210" fontId="7" fillId="0" borderId="0" applyFill="0" applyBorder="0" applyAlignment="0" applyProtection="0"/>
    <xf numFmtId="185" fontId="7" fillId="0" borderId="0" applyFill="0" applyBorder="0" applyAlignment="0" applyProtection="0"/>
    <xf numFmtId="185" fontId="7" fillId="0" borderId="0" applyFill="0" applyBorder="0" applyAlignment="0" applyProtection="0"/>
    <xf numFmtId="185" fontId="7" fillId="0" borderId="0" applyFill="0" applyBorder="0" applyAlignment="0" applyProtection="0"/>
    <xf numFmtId="185" fontId="7" fillId="0" borderId="0" applyFill="0" applyBorder="0" applyAlignment="0" applyProtection="0"/>
    <xf numFmtId="185" fontId="7" fillId="0" borderId="0" applyFill="0" applyBorder="0" applyAlignment="0" applyProtection="0"/>
    <xf numFmtId="185" fontId="7" fillId="0" borderId="0" applyFill="0" applyBorder="0" applyAlignment="0" applyProtection="0"/>
    <xf numFmtId="169" fontId="7" fillId="0" borderId="0" applyFont="0" applyFill="0" applyBorder="0" applyAlignment="0" applyProtection="0"/>
    <xf numFmtId="185" fontId="7" fillId="0" borderId="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6" fillId="17" borderId="7" applyNumberFormat="0" applyAlignment="0" applyProtection="0"/>
    <xf numFmtId="0" fontId="6" fillId="17" borderId="7" applyNumberFormat="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85" fontId="7" fillId="0" borderId="0" applyFill="0" applyBorder="0" applyAlignment="0" applyProtection="0"/>
    <xf numFmtId="185" fontId="7" fillId="0" borderId="0" applyFill="0" applyBorder="0" applyAlignment="0" applyProtection="0"/>
    <xf numFmtId="185" fontId="7" fillId="0" borderId="0" applyFill="0" applyBorder="0" applyAlignment="0" applyProtection="0"/>
    <xf numFmtId="185" fontId="7" fillId="0" borderId="0" applyFill="0" applyBorder="0" applyAlignment="0" applyProtection="0"/>
    <xf numFmtId="169" fontId="7" fillId="0" borderId="0" applyFont="0" applyFill="0" applyBorder="0" applyAlignment="0" applyProtection="0"/>
    <xf numFmtId="190" fontId="7" fillId="0" borderId="0" applyFont="0" applyFill="0" applyBorder="0" applyAlignment="0" applyProtection="0"/>
    <xf numFmtId="190" fontId="7" fillId="0" borderId="0" applyFont="0" applyFill="0" applyBorder="0" applyAlignment="0" applyProtection="0"/>
    <xf numFmtId="190" fontId="7" fillId="0" borderId="0" applyFont="0" applyFill="0" applyBorder="0" applyAlignment="0" applyProtection="0"/>
    <xf numFmtId="190" fontId="7" fillId="0" borderId="0" applyFont="0" applyFill="0" applyBorder="0" applyAlignment="0" applyProtection="0"/>
    <xf numFmtId="190" fontId="7" fillId="0" borderId="0" applyFont="0" applyFill="0" applyBorder="0" applyAlignment="0" applyProtection="0"/>
    <xf numFmtId="190" fontId="7" fillId="0" borderId="0" applyFont="0" applyFill="0" applyBorder="0" applyAlignment="0" applyProtection="0"/>
    <xf numFmtId="190" fontId="7" fillId="0" borderId="0" applyFont="0" applyFill="0" applyBorder="0" applyAlignment="0" applyProtection="0"/>
    <xf numFmtId="180" fontId="7" fillId="0" borderId="0" applyFill="0" applyBorder="0" applyAlignment="0" applyProtection="0"/>
    <xf numFmtId="180" fontId="7" fillId="0" borderId="0" applyFill="0" applyBorder="0" applyAlignment="0" applyProtection="0"/>
    <xf numFmtId="204"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27" fillId="72" borderId="0" applyNumberFormat="0" applyBorder="0" applyAlignment="0" applyProtection="0"/>
    <xf numFmtId="0" fontId="27" fillId="28" borderId="0" applyNumberFormat="0" applyBorder="0" applyAlignment="0" applyProtection="0"/>
    <xf numFmtId="208" fontId="30" fillId="0" borderId="0" applyFont="0"/>
    <xf numFmtId="0" fontId="6" fillId="0" borderId="0"/>
    <xf numFmtId="0" fontId="6" fillId="0" borderId="0"/>
    <xf numFmtId="0" fontId="44"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1" fontId="2" fillId="0" borderId="0" applyNumberFormat="0" applyFont="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44" fillId="0" borderId="0"/>
    <xf numFmtId="0" fontId="44" fillId="0" borderId="0"/>
    <xf numFmtId="0" fontId="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1" fontId="7" fillId="0" borderId="0" applyFill="0" applyBorder="0" applyAlignment="0" applyProtection="0"/>
    <xf numFmtId="0" fontId="7" fillId="0" borderId="0"/>
    <xf numFmtId="0" fontId="7" fillId="0" borderId="0"/>
    <xf numFmtId="0" fontId="40" fillId="0" borderId="0"/>
    <xf numFmtId="0" fontId="7" fillId="0" borderId="0"/>
    <xf numFmtId="0" fontId="7" fillId="0" borderId="0"/>
    <xf numFmtId="0" fontId="6" fillId="0" borderId="0"/>
    <xf numFmtId="0" fontId="6" fillId="0" borderId="0"/>
    <xf numFmtId="0" fontId="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44" fillId="0" borderId="0"/>
    <xf numFmtId="0" fontId="44" fillId="0" borderId="0"/>
    <xf numFmtId="0" fontId="41" fillId="0" borderId="0"/>
    <xf numFmtId="0" fontId="7" fillId="0" borderId="0"/>
    <xf numFmtId="0" fontId="7" fillId="0" borderId="0"/>
    <xf numFmtId="0" fontId="44" fillId="0" borderId="0"/>
    <xf numFmtId="0" fontId="7" fillId="0" borderId="0"/>
    <xf numFmtId="0" fontId="44" fillId="0" borderId="0"/>
    <xf numFmtId="0" fontId="44" fillId="0" borderId="0"/>
    <xf numFmtId="0" fontId="44" fillId="0" borderId="0"/>
    <xf numFmtId="0" fontId="44" fillId="0" borderId="0"/>
    <xf numFmtId="0" fontId="44" fillId="0" borderId="0"/>
    <xf numFmtId="0" fontId="7" fillId="0" borderId="0"/>
    <xf numFmtId="0" fontId="44" fillId="0" borderId="0"/>
    <xf numFmtId="0" fontId="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7" fillId="0" borderId="0"/>
    <xf numFmtId="0" fontId="44" fillId="0" borderId="0"/>
    <xf numFmtId="0" fontId="6" fillId="0" borderId="0"/>
    <xf numFmtId="0" fontId="6" fillId="0" borderId="0"/>
    <xf numFmtId="0" fontId="42"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33" fillId="0" borderId="0" applyNumberFormat="0" applyFill="0" applyBorder="0" applyProtection="0">
      <alignment vertical="top" wrapText="1"/>
    </xf>
    <xf numFmtId="0" fontId="7" fillId="0" borderId="0"/>
    <xf numFmtId="0" fontId="7" fillId="0" borderId="0"/>
    <xf numFmtId="0" fontId="43" fillId="0" borderId="0"/>
    <xf numFmtId="0" fontId="7" fillId="0" borderId="0"/>
    <xf numFmtId="0" fontId="7" fillId="0" borderId="0"/>
    <xf numFmtId="0" fontId="6" fillId="0" borderId="0"/>
    <xf numFmtId="0" fontId="7" fillId="0" borderId="0"/>
    <xf numFmtId="0" fontId="44" fillId="0" borderId="0"/>
    <xf numFmtId="0" fontId="44" fillId="0" borderId="0"/>
    <xf numFmtId="0" fontId="44" fillId="0" borderId="0"/>
    <xf numFmtId="0" fontId="44"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9" fontId="44" fillId="0" borderId="0" applyFont="0" applyFill="0" applyBorder="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7" fillId="40" borderId="7" applyNumberFormat="0" applyFon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183" fontId="7" fillId="0" borderId="0">
      <alignment horizontal="left" vertical="center" wrapText="1" indent="2"/>
    </xf>
    <xf numFmtId="0" fontId="6" fillId="17" borderId="7" applyNumberFormat="0" applyAlignment="0" applyProtection="0"/>
    <xf numFmtId="183" fontId="7" fillId="0" borderId="0">
      <alignment horizontal="left" vertical="center" wrapText="1" indent="2"/>
    </xf>
    <xf numFmtId="0" fontId="7" fillId="40" borderId="7" applyNumberFormat="0" applyFont="0" applyAlignment="0" applyProtection="0"/>
    <xf numFmtId="0" fontId="6" fillId="17" borderId="7" applyNumberFormat="0" applyAlignment="0" applyProtection="0"/>
    <xf numFmtId="0" fontId="6" fillId="17" borderId="7" applyNumberFormat="0" applyAlignment="0" applyProtection="0"/>
    <xf numFmtId="0" fontId="6" fillId="17" borderId="7" applyNumberFormat="0" applyAlignment="0" applyProtection="0"/>
    <xf numFmtId="0" fontId="12" fillId="27" borderId="19" applyNumberFormat="0" applyAlignment="0" applyProtection="0"/>
    <xf numFmtId="0" fontId="12" fillId="27" borderId="19" applyNumberFormat="0" applyAlignment="0" applyProtection="0"/>
    <xf numFmtId="0" fontId="36" fillId="60" borderId="8" applyNumberFormat="0" applyAlignment="0" applyProtection="0"/>
    <xf numFmtId="193" fontId="3" fillId="26" borderId="0">
      <alignment horizontal="center" vertical="center" wrapText="1"/>
    </xf>
    <xf numFmtId="9" fontId="6" fillId="0" borderId="0" applyFont="0" applyFill="0" applyBorder="0" applyAlignment="0" applyProtection="0"/>
    <xf numFmtId="9" fontId="7" fillId="0" borderId="0" applyFill="0" applyBorder="0" applyAlignment="0" applyProtection="0"/>
    <xf numFmtId="9" fontId="25" fillId="0" borderId="0" applyFont="0" applyFill="0" applyBorder="0" applyAlignment="0" applyProtection="0"/>
    <xf numFmtId="9" fontId="44" fillId="0" borderId="0" applyFont="0" applyFill="0" applyBorder="0" applyAlignment="0" applyProtection="0"/>
    <xf numFmtId="9" fontId="7" fillId="0" borderId="0" applyFill="0" applyBorder="0" applyAlignment="0" applyProtection="0"/>
    <xf numFmtId="9" fontId="7" fillId="0" borderId="0" applyFill="0" applyBorder="0" applyAlignment="0" applyProtection="0"/>
    <xf numFmtId="9" fontId="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7" fillId="0" borderId="0" applyFill="0" applyBorder="0" applyAlignment="0" applyProtection="0"/>
    <xf numFmtId="9" fontId="7" fillId="0" borderId="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ill="0" applyBorder="0" applyAlignment="0" applyProtection="0"/>
    <xf numFmtId="9" fontId="7" fillId="0" borderId="0" applyFill="0" applyBorder="0" applyAlignment="0" applyProtection="0"/>
    <xf numFmtId="9" fontId="7" fillId="0" borderId="0" applyFill="0" applyBorder="0" applyAlignment="0" applyProtection="0"/>
    <xf numFmtId="9" fontId="7" fillId="0" borderId="0" applyFill="0" applyBorder="0" applyAlignment="0" applyProtection="0"/>
    <xf numFmtId="9" fontId="7"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183" fontId="7" fillId="0" borderId="0">
      <alignment horizontal="left" vertical="center" wrapText="1" indent="2"/>
    </xf>
    <xf numFmtId="183" fontId="7" fillId="0" borderId="0">
      <alignment horizontal="left" vertical="center" wrapText="1" indent="2"/>
    </xf>
    <xf numFmtId="183" fontId="7" fillId="0" borderId="0">
      <alignment horizontal="left" vertical="center" wrapText="1" indent="2"/>
    </xf>
    <xf numFmtId="183" fontId="7" fillId="0" borderId="0">
      <alignment horizontal="left" vertical="center" wrapText="1" indent="2"/>
    </xf>
    <xf numFmtId="0" fontId="36" fillId="26" borderId="8" applyNumberFormat="0" applyAlignment="0" applyProtection="0"/>
    <xf numFmtId="0" fontId="12" fillId="27" borderId="19" applyNumberFormat="0" applyAlignment="0" applyProtection="0"/>
    <xf numFmtId="176" fontId="2" fillId="0" borderId="6">
      <alignment horizontal="left" vertical="justify" wrapText="1" indent="2"/>
    </xf>
    <xf numFmtId="0" fontId="4" fillId="0" borderId="0" applyNumberFormat="0" applyFill="0" applyBorder="0" applyAlignment="0" applyProtection="0"/>
    <xf numFmtId="0" fontId="38"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 fillId="0" borderId="0" applyNumberFormat="0" applyFill="0" applyBorder="0" applyAlignment="0" applyProtection="0"/>
    <xf numFmtId="0" fontId="35" fillId="0" borderId="18" applyNumberFormat="0" applyFill="0" applyAlignment="0" applyProtection="0"/>
    <xf numFmtId="0" fontId="23" fillId="0" borderId="13" applyNumberFormat="0" applyFill="0" applyAlignment="0" applyProtection="0"/>
    <xf numFmtId="0" fontId="37" fillId="0" borderId="20" applyNumberFormat="0" applyFill="0" applyAlignment="0" applyProtection="0"/>
    <xf numFmtId="0" fontId="28" fillId="0" borderId="14" applyNumberFormat="0" applyFill="0" applyAlignment="0" applyProtection="0"/>
    <xf numFmtId="0" fontId="22" fillId="0" borderId="12" applyNumberFormat="0" applyFill="0" applyAlignment="0" applyProtection="0"/>
    <xf numFmtId="0" fontId="24" fillId="0" borderId="0" applyNumberFormat="0" applyFill="0" applyBorder="0" applyAlignment="0" applyProtection="0"/>
    <xf numFmtId="0" fontId="12" fillId="0" borderId="21" applyNumberFormat="0" applyFill="0" applyAlignment="0" applyProtection="0"/>
    <xf numFmtId="203" fontId="7" fillId="0" borderId="0" applyFont="0" applyFill="0" applyBorder="0" applyAlignment="0" applyProtection="0"/>
    <xf numFmtId="205" fontId="7" fillId="0" borderId="0" applyFont="0" applyFill="0" applyBorder="0" applyAlignment="0" applyProtection="0"/>
    <xf numFmtId="191" fontId="7" fillId="0" borderId="0" applyFill="0" applyBorder="0" applyAlignment="0" applyProtection="0"/>
    <xf numFmtId="191" fontId="7" fillId="0" borderId="0" applyFill="0" applyBorder="0" applyAlignment="0" applyProtection="0"/>
    <xf numFmtId="191" fontId="7" fillId="0" borderId="0" applyFill="0" applyBorder="0" applyAlignment="0" applyProtection="0"/>
    <xf numFmtId="191" fontId="7" fillId="0" borderId="0" applyFill="0" applyBorder="0" applyAlignment="0" applyProtection="0"/>
    <xf numFmtId="191" fontId="7" fillId="0" borderId="0" applyFill="0" applyBorder="0" applyAlignment="0" applyProtection="0"/>
    <xf numFmtId="191" fontId="7" fillId="0" borderId="0" applyFill="0" applyBorder="0" applyAlignment="0" applyProtection="0"/>
    <xf numFmtId="191" fontId="7" fillId="0" borderId="0" applyFill="0" applyBorder="0" applyAlignment="0" applyProtection="0"/>
    <xf numFmtId="0" fontId="1" fillId="0" borderId="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7" fillId="0" borderId="0">
      <alignment vertical="top"/>
    </xf>
    <xf numFmtId="44" fontId="6" fillId="0" borderId="0" applyFont="0" applyFill="0" applyBorder="0" applyAlignment="0" applyProtection="0"/>
    <xf numFmtId="0" fontId="1" fillId="0" borderId="0"/>
    <xf numFmtId="0" fontId="7" fillId="0" borderId="0"/>
    <xf numFmtId="0" fontId="1"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1" fillId="0" borderId="0"/>
  </cellStyleXfs>
  <cellXfs count="200">
    <xf numFmtId="0" fontId="0" fillId="0" borderId="0" xfId="0"/>
    <xf numFmtId="0" fontId="48" fillId="0" borderId="0" xfId="0" applyFont="1"/>
    <xf numFmtId="0" fontId="51" fillId="2" borderId="23" xfId="0" applyFont="1" applyFill="1" applyBorder="1" applyAlignment="1">
      <alignment horizontal="center" vertical="center" wrapText="1"/>
    </xf>
    <xf numFmtId="0" fontId="51" fillId="2" borderId="24" xfId="0" applyFont="1" applyFill="1" applyBorder="1" applyAlignment="1">
      <alignment horizontal="center" vertical="center" wrapText="1"/>
    </xf>
    <xf numFmtId="2" fontId="51" fillId="2" borderId="24" xfId="0" applyNumberFormat="1" applyFont="1" applyFill="1" applyBorder="1" applyAlignment="1">
      <alignment horizontal="center" vertical="center" wrapText="1"/>
    </xf>
    <xf numFmtId="0" fontId="51" fillId="2" borderId="25" xfId="0" applyFont="1" applyFill="1" applyBorder="1" applyAlignment="1">
      <alignment horizontal="center" vertical="center" wrapText="1"/>
    </xf>
    <xf numFmtId="169" fontId="52" fillId="73" borderId="22" xfId="0" applyNumberFormat="1" applyFont="1" applyFill="1" applyBorder="1" applyAlignment="1">
      <alignment vertical="center" wrapText="1"/>
    </xf>
    <xf numFmtId="44" fontId="48" fillId="0" borderId="0" xfId="0" applyNumberFormat="1" applyFont="1"/>
    <xf numFmtId="0" fontId="48" fillId="74" borderId="0" xfId="0" applyFont="1" applyFill="1"/>
    <xf numFmtId="0" fontId="50" fillId="0" borderId="29" xfId="0" applyFont="1" applyBorder="1" applyAlignment="1">
      <alignment horizontal="center" vertical="center" wrapText="1"/>
    </xf>
    <xf numFmtId="169" fontId="53" fillId="0" borderId="43" xfId="5" applyFont="1" applyFill="1" applyBorder="1" applyAlignment="1">
      <alignment horizontal="center" vertical="center" wrapText="1"/>
    </xf>
    <xf numFmtId="169" fontId="48" fillId="74" borderId="0" xfId="0" applyNumberFormat="1" applyFont="1" applyFill="1"/>
    <xf numFmtId="169" fontId="52" fillId="0" borderId="22" xfId="0" applyNumberFormat="1" applyFont="1" applyBorder="1" applyAlignment="1">
      <alignment vertical="center" wrapText="1"/>
    </xf>
    <xf numFmtId="0" fontId="48" fillId="0" borderId="31" xfId="0" applyFont="1" applyBorder="1" applyAlignment="1">
      <alignment horizontal="justify" vertical="center" wrapText="1"/>
    </xf>
    <xf numFmtId="0" fontId="48" fillId="0" borderId="32" xfId="0" applyFont="1" applyBorder="1" applyAlignment="1">
      <alignment horizontal="center" vertical="center" wrapText="1"/>
    </xf>
    <xf numFmtId="2" fontId="48" fillId="0" borderId="32" xfId="0" applyNumberFormat="1" applyFont="1" applyBorder="1" applyAlignment="1">
      <alignment horizontal="center" vertical="center" wrapText="1"/>
    </xf>
    <xf numFmtId="169" fontId="48" fillId="0" borderId="32" xfId="5" applyFont="1" applyFill="1" applyBorder="1" applyAlignment="1">
      <alignment horizontal="center" vertical="center" wrapText="1"/>
    </xf>
    <xf numFmtId="169" fontId="48" fillId="0" borderId="33" xfId="5" applyFont="1" applyFill="1" applyBorder="1" applyAlignment="1">
      <alignment horizontal="justify" vertical="center" wrapText="1"/>
    </xf>
    <xf numFmtId="169" fontId="48" fillId="0" borderId="32" xfId="5" applyFont="1" applyFill="1" applyBorder="1" applyAlignment="1">
      <alignment horizontal="justify" vertical="center" wrapText="1"/>
    </xf>
    <xf numFmtId="169" fontId="48" fillId="0" borderId="0" xfId="0" applyNumberFormat="1" applyFont="1"/>
    <xf numFmtId="0" fontId="48" fillId="0" borderId="31" xfId="0" applyFont="1" applyBorder="1" applyAlignment="1">
      <alignment horizontal="left" vertical="center" wrapText="1"/>
    </xf>
    <xf numFmtId="169" fontId="52" fillId="0" borderId="29" xfId="0" applyNumberFormat="1" applyFont="1" applyBorder="1" applyAlignment="1">
      <alignment vertical="center" wrapText="1"/>
    </xf>
    <xf numFmtId="0" fontId="48" fillId="0" borderId="35" xfId="0" applyFont="1" applyBorder="1"/>
    <xf numFmtId="0" fontId="50" fillId="0" borderId="29" xfId="0" applyFont="1" applyBorder="1" applyAlignment="1">
      <alignment vertical="center" wrapText="1"/>
    </xf>
    <xf numFmtId="0" fontId="50" fillId="74" borderId="29" xfId="0" applyFont="1" applyFill="1" applyBorder="1" applyAlignment="1">
      <alignment vertical="center" wrapText="1"/>
    </xf>
    <xf numFmtId="0" fontId="48" fillId="0" borderId="0" xfId="0" applyFont="1" applyAlignment="1">
      <alignment wrapText="1"/>
    </xf>
    <xf numFmtId="0" fontId="47" fillId="0" borderId="45" xfId="0" applyFont="1" applyBorder="1" applyAlignment="1">
      <alignment vertical="center" wrapText="1"/>
    </xf>
    <xf numFmtId="8" fontId="48" fillId="0" borderId="0" xfId="0" applyNumberFormat="1" applyFont="1"/>
    <xf numFmtId="0" fontId="48" fillId="0" borderId="39" xfId="0" applyFont="1" applyBorder="1" applyAlignment="1">
      <alignment horizontal="right" vertical="center"/>
    </xf>
    <xf numFmtId="0" fontId="48" fillId="0" borderId="40" xfId="0" applyFont="1" applyBorder="1" applyAlignment="1">
      <alignment vertical="center"/>
    </xf>
    <xf numFmtId="8" fontId="48" fillId="0" borderId="40" xfId="0" applyNumberFormat="1" applyFont="1" applyBorder="1" applyAlignment="1">
      <alignment vertical="center"/>
    </xf>
    <xf numFmtId="0" fontId="58" fillId="0" borderId="0" xfId="0" applyFont="1"/>
    <xf numFmtId="8" fontId="58" fillId="0" borderId="0" xfId="0" applyNumberFormat="1" applyFont="1"/>
    <xf numFmtId="0" fontId="55" fillId="76" borderId="39" xfId="0" applyFont="1" applyFill="1" applyBorder="1" applyAlignment="1">
      <alignment vertical="center"/>
    </xf>
    <xf numFmtId="0" fontId="55" fillId="76" borderId="40" xfId="0" applyFont="1" applyFill="1" applyBorder="1" applyAlignment="1">
      <alignment vertical="center"/>
    </xf>
    <xf numFmtId="8" fontId="55" fillId="76" borderId="40" xfId="0" applyNumberFormat="1" applyFont="1" applyFill="1" applyBorder="1" applyAlignment="1">
      <alignment vertical="center"/>
    </xf>
    <xf numFmtId="0" fontId="48" fillId="0" borderId="39" xfId="0" applyFont="1" applyBorder="1" applyAlignment="1">
      <alignment vertical="center"/>
    </xf>
    <xf numFmtId="0" fontId="59" fillId="75" borderId="40" xfId="0" applyFont="1" applyFill="1" applyBorder="1" applyAlignment="1">
      <alignment vertical="center"/>
    </xf>
    <xf numFmtId="8" fontId="55" fillId="75" borderId="40" xfId="0" applyNumberFormat="1" applyFont="1" applyFill="1" applyBorder="1" applyAlignment="1">
      <alignment vertical="center"/>
    </xf>
    <xf numFmtId="44" fontId="48" fillId="74" borderId="0" xfId="0" applyNumberFormat="1" applyFont="1" applyFill="1"/>
    <xf numFmtId="169" fontId="52" fillId="74" borderId="29" xfId="0" applyNumberFormat="1" applyFont="1" applyFill="1" applyBorder="1" applyAlignment="1">
      <alignment vertical="center" wrapText="1"/>
    </xf>
    <xf numFmtId="0" fontId="48" fillId="0" borderId="34" xfId="0" applyFont="1" applyBorder="1"/>
    <xf numFmtId="2" fontId="48" fillId="0" borderId="0" xfId="0" applyNumberFormat="1" applyFont="1"/>
    <xf numFmtId="0" fontId="50" fillId="0" borderId="22" xfId="0" applyFont="1" applyBorder="1" applyAlignment="1">
      <alignment horizontal="center" vertical="center" wrapText="1"/>
    </xf>
    <xf numFmtId="0" fontId="48" fillId="0" borderId="36" xfId="0" applyFont="1" applyBorder="1" applyAlignment="1">
      <alignment horizontal="center" vertical="center" wrapText="1"/>
    </xf>
    <xf numFmtId="0" fontId="48" fillId="0" borderId="41" xfId="0" applyFont="1" applyBorder="1"/>
    <xf numFmtId="2" fontId="48" fillId="0" borderId="41" xfId="0" applyNumberFormat="1" applyFont="1" applyBorder="1"/>
    <xf numFmtId="0" fontId="48" fillId="0" borderId="41" xfId="0" applyFont="1" applyBorder="1" applyAlignment="1">
      <alignment horizontal="right"/>
    </xf>
    <xf numFmtId="44" fontId="48" fillId="0" borderId="41" xfId="0" applyNumberFormat="1" applyFont="1" applyBorder="1"/>
    <xf numFmtId="0" fontId="48" fillId="0" borderId="42" xfId="0" applyFont="1" applyBorder="1"/>
    <xf numFmtId="2" fontId="48" fillId="0" borderId="42" xfId="0" applyNumberFormat="1" applyFont="1" applyBorder="1"/>
    <xf numFmtId="0" fontId="48" fillId="0" borderId="42" xfId="0" applyFont="1" applyBorder="1" applyAlignment="1">
      <alignment horizontal="right"/>
    </xf>
    <xf numFmtId="44" fontId="48" fillId="0" borderId="42" xfId="0" applyNumberFormat="1" applyFont="1" applyBorder="1"/>
    <xf numFmtId="0" fontId="48" fillId="77" borderId="42" xfId="0" applyFont="1" applyFill="1" applyBorder="1"/>
    <xf numFmtId="2" fontId="48" fillId="77" borderId="42" xfId="0" applyNumberFormat="1" applyFont="1" applyFill="1" applyBorder="1"/>
    <xf numFmtId="0" fontId="48" fillId="77" borderId="42" xfId="0" applyFont="1" applyFill="1" applyBorder="1" applyAlignment="1">
      <alignment horizontal="right"/>
    </xf>
    <xf numFmtId="44" fontId="48" fillId="77" borderId="42" xfId="0" applyNumberFormat="1" applyFont="1" applyFill="1" applyBorder="1"/>
    <xf numFmtId="169" fontId="50" fillId="78" borderId="44" xfId="5" applyFont="1" applyFill="1" applyBorder="1" applyAlignment="1">
      <alignment vertical="center" wrapText="1"/>
    </xf>
    <xf numFmtId="0" fontId="59" fillId="75" borderId="37" xfId="0" applyFont="1" applyFill="1" applyBorder="1" applyAlignment="1">
      <alignment horizontal="center" vertical="center"/>
    </xf>
    <xf numFmtId="0" fontId="59" fillId="75" borderId="38" xfId="0" applyFont="1" applyFill="1" applyBorder="1" applyAlignment="1">
      <alignment horizontal="center" vertical="center"/>
    </xf>
    <xf numFmtId="0" fontId="55" fillId="76" borderId="39" xfId="0" applyFont="1" applyFill="1" applyBorder="1" applyAlignment="1">
      <alignment horizontal="right" vertical="center"/>
    </xf>
    <xf numFmtId="0" fontId="59" fillId="75" borderId="39" xfId="0" applyFont="1" applyFill="1" applyBorder="1" applyAlignment="1">
      <alignment vertical="center"/>
    </xf>
    <xf numFmtId="0" fontId="53" fillId="0" borderId="0" xfId="0" applyFont="1"/>
    <xf numFmtId="0" fontId="53" fillId="0" borderId="0" xfId="0" applyFont="1" applyAlignment="1">
      <alignment vertical="center" wrapText="1"/>
    </xf>
    <xf numFmtId="0" fontId="53" fillId="0" borderId="0" xfId="0" applyFont="1" applyAlignment="1">
      <alignment vertical="center"/>
    </xf>
    <xf numFmtId="0" fontId="48" fillId="0" borderId="39" xfId="0" applyFont="1" applyBorder="1"/>
    <xf numFmtId="0" fontId="48" fillId="0" borderId="40" xfId="0" applyFont="1" applyBorder="1"/>
    <xf numFmtId="0" fontId="45" fillId="0" borderId="0" xfId="0" applyFont="1"/>
    <xf numFmtId="2" fontId="45" fillId="0" borderId="0" xfId="0" applyNumberFormat="1" applyFont="1"/>
    <xf numFmtId="0" fontId="7" fillId="0" borderId="0" xfId="0" applyFont="1"/>
    <xf numFmtId="0" fontId="48" fillId="0" borderId="49" xfId="0" applyFont="1" applyBorder="1" applyAlignment="1">
      <alignment horizontal="center" vertical="center" wrapText="1"/>
    </xf>
    <xf numFmtId="0" fontId="52" fillId="73" borderId="49" xfId="0" applyFont="1" applyFill="1" applyBorder="1" applyAlignment="1">
      <alignment horizontal="center" vertical="center" wrapText="1"/>
    </xf>
    <xf numFmtId="169" fontId="52" fillId="0" borderId="50" xfId="0" applyNumberFormat="1" applyFont="1" applyBorder="1" applyAlignment="1">
      <alignment vertical="center" wrapText="1"/>
    </xf>
    <xf numFmtId="0" fontId="48" fillId="0" borderId="49" xfId="0" applyFont="1" applyBorder="1" applyAlignment="1">
      <alignment horizontal="right" vertical="center" wrapText="1"/>
    </xf>
    <xf numFmtId="0" fontId="50" fillId="0" borderId="50" xfId="0" applyFont="1" applyBorder="1" applyAlignment="1">
      <alignment vertical="center" wrapText="1"/>
    </xf>
    <xf numFmtId="169" fontId="48" fillId="0" borderId="50" xfId="5" applyFont="1" applyFill="1" applyBorder="1" applyAlignment="1">
      <alignment horizontal="justify" vertical="center" wrapText="1"/>
    </xf>
    <xf numFmtId="0" fontId="48" fillId="74" borderId="49" xfId="0" applyFont="1" applyFill="1" applyBorder="1" applyAlignment="1">
      <alignment horizontal="center" vertical="center" wrapText="1"/>
    </xf>
    <xf numFmtId="0" fontId="56" fillId="0" borderId="49" xfId="0" applyFont="1" applyBorder="1" applyAlignment="1">
      <alignment horizontal="center" vertical="center" wrapText="1"/>
    </xf>
    <xf numFmtId="169" fontId="52" fillId="74" borderId="50" xfId="0" applyNumberFormat="1" applyFont="1" applyFill="1" applyBorder="1" applyAlignment="1">
      <alignment vertical="center" wrapText="1"/>
    </xf>
    <xf numFmtId="0" fontId="62" fillId="2" borderId="6" xfId="0" applyFont="1" applyFill="1" applyBorder="1" applyAlignment="1">
      <alignment horizontal="center" vertical="center" wrapText="1"/>
    </xf>
    <xf numFmtId="2" fontId="62" fillId="2" borderId="6" xfId="0" applyNumberFormat="1" applyFont="1" applyFill="1" applyBorder="1" applyAlignment="1">
      <alignment horizontal="center" vertical="center" wrapText="1"/>
    </xf>
    <xf numFmtId="0" fontId="63" fillId="73" borderId="6" xfId="0" applyFont="1" applyFill="1" applyBorder="1" applyAlignment="1">
      <alignment horizontal="center" vertical="center" wrapText="1"/>
    </xf>
    <xf numFmtId="169" fontId="63" fillId="73" borderId="6" xfId="0" applyNumberFormat="1" applyFont="1" applyFill="1" applyBorder="1" applyAlignment="1">
      <alignment vertical="center" wrapText="1"/>
    </xf>
    <xf numFmtId="0" fontId="45" fillId="81" borderId="6" xfId="0" applyFont="1" applyFill="1" applyBorder="1" applyAlignment="1">
      <alignment horizontal="center" vertical="center" wrapText="1"/>
    </xf>
    <xf numFmtId="0" fontId="45" fillId="0" borderId="6" xfId="0" applyFont="1" applyBorder="1" applyAlignment="1">
      <alignment horizontal="center" vertical="center" wrapText="1"/>
    </xf>
    <xf numFmtId="0" fontId="45" fillId="0" borderId="6" xfId="0" applyFont="1" applyBorder="1" applyAlignment="1">
      <alignment horizontal="left" vertical="center" wrapText="1"/>
    </xf>
    <xf numFmtId="2" fontId="45" fillId="0" borderId="6" xfId="0" applyNumberFormat="1" applyFont="1" applyBorder="1" applyAlignment="1">
      <alignment horizontal="center" vertical="center" wrapText="1"/>
    </xf>
    <xf numFmtId="169" fontId="45" fillId="0" borderId="6" xfId="5" applyFont="1" applyFill="1" applyBorder="1" applyAlignment="1">
      <alignment horizontal="left" vertical="center" wrapText="1"/>
    </xf>
    <xf numFmtId="0" fontId="7" fillId="0" borderId="6" xfId="0" applyFont="1" applyBorder="1" applyAlignment="1">
      <alignment horizontal="center" vertical="center" wrapText="1"/>
    </xf>
    <xf numFmtId="169" fontId="7" fillId="0" borderId="6" xfId="5" applyFont="1" applyFill="1" applyBorder="1" applyAlignment="1">
      <alignment horizontal="left" vertical="center" wrapText="1"/>
    </xf>
    <xf numFmtId="0" fontId="46" fillId="0" borderId="6" xfId="0" applyFont="1" applyBorder="1" applyAlignment="1">
      <alignment horizontal="left" vertical="center" wrapText="1"/>
    </xf>
    <xf numFmtId="0" fontId="46" fillId="0" borderId="6" xfId="0" applyFont="1" applyBorder="1" applyAlignment="1">
      <alignment horizontal="justify" vertical="center" wrapText="1"/>
    </xf>
    <xf numFmtId="0" fontId="45" fillId="0" borderId="6" xfId="0" applyFont="1" applyBorder="1" applyAlignment="1">
      <alignment horizontal="justify" vertical="center" wrapText="1"/>
    </xf>
    <xf numFmtId="2" fontId="7" fillId="0" borderId="6" xfId="0" applyNumberFormat="1" applyFont="1" applyBorder="1" applyAlignment="1">
      <alignment horizontal="center" vertical="center"/>
    </xf>
    <xf numFmtId="0" fontId="7" fillId="0" borderId="6" xfId="0" applyFont="1" applyBorder="1" applyAlignment="1">
      <alignment horizontal="justify" vertical="center" wrapText="1"/>
    </xf>
    <xf numFmtId="0" fontId="7" fillId="0" borderId="6" xfId="0" applyFont="1" applyBorder="1" applyAlignment="1">
      <alignment horizontal="justify" vertical="center"/>
    </xf>
    <xf numFmtId="44" fontId="45" fillId="0" borderId="6" xfId="0" applyNumberFormat="1" applyFont="1" applyBorder="1" applyAlignment="1">
      <alignment horizontal="left" vertical="center" wrapText="1"/>
    </xf>
    <xf numFmtId="2" fontId="7" fillId="0" borderId="6" xfId="0" applyNumberFormat="1" applyFont="1" applyBorder="1" applyAlignment="1">
      <alignment horizontal="center" vertical="center" wrapText="1"/>
    </xf>
    <xf numFmtId="169" fontId="63" fillId="0" borderId="6" xfId="0" applyNumberFormat="1" applyFont="1" applyBorder="1" applyAlignment="1">
      <alignment vertical="center" wrapText="1"/>
    </xf>
    <xf numFmtId="0" fontId="46" fillId="0" borderId="6" xfId="0" applyFont="1" applyBorder="1" applyAlignment="1">
      <alignment wrapText="1"/>
    </xf>
    <xf numFmtId="183" fontId="7" fillId="0" borderId="6" xfId="0" applyNumberFormat="1" applyFont="1" applyBorder="1" applyAlignment="1">
      <alignment horizontal="center" vertical="center"/>
    </xf>
    <xf numFmtId="44" fontId="45" fillId="0" borderId="6" xfId="0" applyNumberFormat="1" applyFont="1" applyBorder="1"/>
    <xf numFmtId="44" fontId="45" fillId="0" borderId="6" xfId="0" applyNumberFormat="1" applyFont="1" applyBorder="1" applyAlignment="1">
      <alignment horizontal="left" vertical="center"/>
    </xf>
    <xf numFmtId="169" fontId="61" fillId="82" borderId="6" xfId="5" applyFont="1" applyFill="1" applyBorder="1" applyAlignment="1">
      <alignment vertical="center" wrapText="1"/>
    </xf>
    <xf numFmtId="0" fontId="48" fillId="0" borderId="6" xfId="0" applyFont="1" applyBorder="1" applyAlignment="1">
      <alignment horizontal="left" vertical="center" wrapText="1"/>
    </xf>
    <xf numFmtId="0" fontId="48" fillId="0" borderId="56" xfId="0" applyFont="1" applyBorder="1" applyAlignment="1">
      <alignment horizontal="center" vertical="center" wrapText="1"/>
    </xf>
    <xf numFmtId="2" fontId="48" fillId="0" borderId="6" xfId="0" applyNumberFormat="1" applyFont="1" applyBorder="1" applyAlignment="1">
      <alignment horizontal="center" vertical="center" wrapText="1"/>
    </xf>
    <xf numFmtId="169" fontId="48" fillId="0" borderId="57" xfId="5" applyFont="1" applyFill="1" applyBorder="1" applyAlignment="1">
      <alignment horizontal="justify" vertical="center" wrapText="1"/>
    </xf>
    <xf numFmtId="169" fontId="48" fillId="0" borderId="6" xfId="5" applyFont="1" applyFill="1" applyBorder="1" applyAlignment="1">
      <alignment horizontal="justify" vertical="center" wrapText="1"/>
    </xf>
    <xf numFmtId="0" fontId="48" fillId="0" borderId="6" xfId="0" applyFont="1" applyBorder="1" applyAlignment="1">
      <alignment horizontal="center" vertical="center" wrapText="1"/>
    </xf>
    <xf numFmtId="0" fontId="53" fillId="0" borderId="6" xfId="0" applyFont="1" applyBorder="1" applyAlignment="1">
      <alignment horizontal="center" vertical="center" wrapText="1"/>
    </xf>
    <xf numFmtId="0" fontId="54" fillId="0" borderId="6" xfId="0" applyFont="1" applyBorder="1" applyAlignment="1">
      <alignment horizontal="justify" vertical="center" wrapText="1"/>
    </xf>
    <xf numFmtId="2" fontId="53" fillId="79" borderId="6" xfId="0" applyNumberFormat="1" applyFont="1" applyFill="1" applyBorder="1" applyAlignment="1">
      <alignment horizontal="center" vertical="center" wrapText="1"/>
    </xf>
    <xf numFmtId="169" fontId="53" fillId="0" borderId="6" xfId="5" applyFont="1" applyFill="1" applyBorder="1" applyAlignment="1">
      <alignment horizontal="justify" vertical="center" wrapText="1"/>
    </xf>
    <xf numFmtId="0" fontId="55" fillId="0" borderId="56" xfId="0" applyFont="1" applyBorder="1" applyAlignment="1">
      <alignment horizontal="justify" vertical="center" wrapText="1"/>
    </xf>
    <xf numFmtId="0" fontId="55" fillId="0" borderId="6" xfId="0" applyFont="1" applyBorder="1" applyAlignment="1">
      <alignment horizontal="center" vertical="center" wrapText="1"/>
    </xf>
    <xf numFmtId="0" fontId="48" fillId="0" borderId="56" xfId="0" applyFont="1" applyBorder="1" applyAlignment="1">
      <alignment horizontal="justify" vertical="center" wrapText="1"/>
    </xf>
    <xf numFmtId="0" fontId="48" fillId="0" borderId="6" xfId="0" applyFont="1" applyBorder="1" applyAlignment="1">
      <alignment horizontal="justify" vertical="center" wrapText="1"/>
    </xf>
    <xf numFmtId="169" fontId="48" fillId="0" borderId="6" xfId="5" applyFont="1" applyFill="1" applyBorder="1" applyAlignment="1">
      <alignment horizontal="center" vertical="center" wrapText="1"/>
    </xf>
    <xf numFmtId="169" fontId="52" fillId="0" borderId="59" xfId="0" applyNumberFormat="1" applyFont="1" applyBorder="1" applyAlignment="1">
      <alignment vertical="center" wrapText="1"/>
    </xf>
    <xf numFmtId="0" fontId="53" fillId="0" borderId="6" xfId="0" applyFont="1" applyBorder="1" applyAlignment="1">
      <alignment horizontal="justify" vertical="center" wrapText="1"/>
    </xf>
    <xf numFmtId="0" fontId="50" fillId="0" borderId="59" xfId="0" applyFont="1" applyBorder="1" applyAlignment="1">
      <alignment horizontal="center" vertical="center" wrapText="1"/>
    </xf>
    <xf numFmtId="0" fontId="54" fillId="0" borderId="6" xfId="0" applyFont="1" applyBorder="1" applyAlignment="1">
      <alignment horizontal="center" vertical="center" wrapText="1"/>
    </xf>
    <xf numFmtId="0" fontId="48" fillId="74" borderId="6" xfId="0" applyFont="1" applyFill="1" applyBorder="1" applyAlignment="1">
      <alignment horizontal="justify" vertical="center" wrapText="1"/>
    </xf>
    <xf numFmtId="0" fontId="48" fillId="74" borderId="6" xfId="0" applyFont="1" applyFill="1" applyBorder="1" applyAlignment="1">
      <alignment horizontal="center" vertical="center" wrapText="1"/>
    </xf>
    <xf numFmtId="2" fontId="48" fillId="74" borderId="6" xfId="0" applyNumberFormat="1" applyFont="1" applyFill="1" applyBorder="1" applyAlignment="1">
      <alignment horizontal="center" vertical="center" wrapText="1"/>
    </xf>
    <xf numFmtId="169" fontId="48" fillId="74" borderId="6" xfId="5" applyFont="1" applyFill="1" applyBorder="1" applyAlignment="1">
      <alignment horizontal="center" vertical="center" wrapText="1"/>
    </xf>
    <xf numFmtId="169" fontId="48" fillId="74" borderId="6" xfId="5" applyFont="1" applyFill="1" applyBorder="1" applyAlignment="1">
      <alignment horizontal="justify" vertical="center" wrapText="1"/>
    </xf>
    <xf numFmtId="0" fontId="48" fillId="0" borderId="58" xfId="0" applyFont="1" applyBorder="1" applyAlignment="1">
      <alignment horizontal="left" vertical="center" wrapText="1"/>
    </xf>
    <xf numFmtId="169" fontId="52" fillId="0" borderId="6" xfId="0" applyNumberFormat="1" applyFont="1" applyBorder="1" applyAlignment="1">
      <alignment vertical="center" wrapText="1"/>
    </xf>
    <xf numFmtId="49" fontId="48" fillId="0" borderId="6" xfId="0" applyNumberFormat="1" applyFont="1" applyBorder="1" applyAlignment="1">
      <alignment horizontal="justify" vertical="center" wrapText="1"/>
    </xf>
    <xf numFmtId="0" fontId="57" fillId="0" borderId="6" xfId="0" applyFont="1" applyBorder="1" applyAlignment="1">
      <alignment horizontal="center" vertical="center" wrapText="1"/>
    </xf>
    <xf numFmtId="0" fontId="47" fillId="0" borderId="6" xfId="0" applyFont="1" applyBorder="1" applyAlignment="1">
      <alignment vertical="center" wrapText="1"/>
    </xf>
    <xf numFmtId="0" fontId="53" fillId="76" borderId="6" xfId="0" applyFont="1" applyFill="1" applyBorder="1" applyAlignment="1">
      <alignment horizontal="center" wrapText="1"/>
    </xf>
    <xf numFmtId="0" fontId="53" fillId="0" borderId="6" xfId="0" applyFont="1" applyBorder="1" applyAlignment="1">
      <alignment horizontal="justify" vertical="top" wrapText="1"/>
    </xf>
    <xf numFmtId="2" fontId="53" fillId="0" borderId="6" xfId="0" applyNumberFormat="1" applyFont="1" applyBorder="1" applyAlignment="1">
      <alignment horizontal="center" vertical="center" wrapText="1"/>
    </xf>
    <xf numFmtId="169" fontId="53" fillId="0" borderId="6" xfId="5" applyFont="1" applyFill="1" applyBorder="1" applyAlignment="1">
      <alignment horizontal="center" vertical="center"/>
    </xf>
    <xf numFmtId="169" fontId="53" fillId="0" borderId="6" xfId="5" applyFont="1" applyBorder="1" applyAlignment="1">
      <alignment horizontal="justify" vertical="center" wrapText="1"/>
    </xf>
    <xf numFmtId="2" fontId="53" fillId="0" borderId="6" xfId="0" applyNumberFormat="1" applyFont="1" applyBorder="1" applyAlignment="1">
      <alignment horizontal="center" vertical="center"/>
    </xf>
    <xf numFmtId="0" fontId="53" fillId="0" borderId="6" xfId="0" applyFont="1" applyBorder="1" applyAlignment="1">
      <alignment horizontal="justify" vertical="center"/>
    </xf>
    <xf numFmtId="44" fontId="56" fillId="0" borderId="6" xfId="0" applyNumberFormat="1" applyFont="1" applyBorder="1" applyAlignment="1">
      <alignment horizontal="left" vertical="center" wrapText="1"/>
    </xf>
    <xf numFmtId="2" fontId="53" fillId="3" borderId="60" xfId="0" applyNumberFormat="1" applyFont="1" applyFill="1" applyBorder="1" applyAlignment="1">
      <alignment horizontal="center" vertical="center"/>
    </xf>
    <xf numFmtId="2" fontId="53" fillId="0" borderId="61" xfId="0" applyNumberFormat="1" applyFont="1" applyBorder="1" applyAlignment="1">
      <alignment horizontal="center" vertical="center"/>
    </xf>
    <xf numFmtId="0" fontId="48" fillId="74" borderId="6" xfId="0" applyFont="1" applyFill="1" applyBorder="1" applyAlignment="1">
      <alignment horizontal="left" vertical="center" wrapText="1"/>
    </xf>
    <xf numFmtId="0" fontId="48" fillId="74" borderId="56" xfId="0" applyFont="1" applyFill="1" applyBorder="1" applyAlignment="1">
      <alignment horizontal="center" vertical="center" wrapText="1"/>
    </xf>
    <xf numFmtId="169" fontId="48" fillId="74" borderId="57" xfId="5" applyFont="1" applyFill="1" applyBorder="1" applyAlignment="1">
      <alignment horizontal="justify" vertical="center" wrapText="1"/>
    </xf>
    <xf numFmtId="0" fontId="50" fillId="0" borderId="59" xfId="0" applyFont="1" applyBorder="1" applyAlignment="1">
      <alignment vertical="center" wrapText="1"/>
    </xf>
    <xf numFmtId="0" fontId="7" fillId="0" borderId="42" xfId="0" applyFont="1" applyBorder="1" applyAlignment="1">
      <alignment horizontal="center" vertical="center" wrapText="1"/>
    </xf>
    <xf numFmtId="2" fontId="7" fillId="0" borderId="42" xfId="0" applyNumberFormat="1" applyFont="1" applyBorder="1" applyAlignment="1">
      <alignment horizontal="center" vertical="center" wrapText="1"/>
    </xf>
    <xf numFmtId="169" fontId="45" fillId="0" borderId="42" xfId="869" applyFont="1" applyBorder="1" applyAlignment="1">
      <alignment horizontal="left" vertical="center" wrapText="1"/>
    </xf>
    <xf numFmtId="0" fontId="63" fillId="73" borderId="6" xfId="0" applyFont="1" applyFill="1" applyBorder="1" applyAlignment="1">
      <alignment horizontal="left" vertical="center" wrapText="1"/>
    </xf>
    <xf numFmtId="0" fontId="64" fillId="80" borderId="6" xfId="0" applyFont="1" applyFill="1" applyBorder="1" applyAlignment="1">
      <alignment horizontal="left" vertical="center" wrapText="1"/>
    </xf>
    <xf numFmtId="0" fontId="45" fillId="81" borderId="6" xfId="0" applyFont="1" applyFill="1" applyBorder="1" applyAlignment="1">
      <alignment horizontal="left" vertical="center" wrapText="1"/>
    </xf>
    <xf numFmtId="0" fontId="2" fillId="0" borderId="6" xfId="0" applyFont="1" applyBorder="1" applyAlignment="1">
      <alignment horizontal="right" wrapText="1"/>
    </xf>
    <xf numFmtId="0" fontId="2" fillId="0" borderId="62"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3" xfId="0" applyFont="1" applyBorder="1" applyAlignment="1">
      <alignment horizontal="center" vertical="center" wrapText="1"/>
    </xf>
    <xf numFmtId="0" fontId="66" fillId="73" borderId="51" xfId="0" applyFont="1" applyFill="1" applyBorder="1" applyAlignment="1">
      <alignment horizontal="center" vertical="center" wrapText="1"/>
    </xf>
    <xf numFmtId="0" fontId="66" fillId="73" borderId="0" xfId="0" applyFont="1" applyFill="1" applyAlignment="1">
      <alignment horizontal="center" vertical="center" wrapText="1"/>
    </xf>
    <xf numFmtId="0" fontId="66" fillId="73" borderId="52" xfId="0" applyFont="1" applyFill="1" applyBorder="1" applyAlignment="1">
      <alignment horizontal="center" vertical="center" wrapText="1"/>
    </xf>
    <xf numFmtId="0" fontId="60" fillId="73" borderId="53" xfId="0" applyFont="1" applyFill="1" applyBorder="1" applyAlignment="1">
      <alignment horizontal="center" vertical="center"/>
    </xf>
    <xf numFmtId="0" fontId="60" fillId="73" borderId="54" xfId="0" applyFont="1" applyFill="1" applyBorder="1" applyAlignment="1">
      <alignment horizontal="center" vertical="center"/>
    </xf>
    <xf numFmtId="0" fontId="60" fillId="73" borderId="55" xfId="0" applyFont="1" applyFill="1" applyBorder="1" applyAlignment="1">
      <alignment horizontal="center" vertical="center"/>
    </xf>
    <xf numFmtId="0" fontId="64" fillId="0" borderId="6" xfId="0" applyFont="1" applyBorder="1" applyAlignment="1">
      <alignment horizontal="center" vertical="center" wrapText="1"/>
    </xf>
    <xf numFmtId="0" fontId="2" fillId="82" borderId="6" xfId="0" applyFont="1" applyFill="1" applyBorder="1" applyAlignment="1">
      <alignment horizontal="right" wrapText="1"/>
    </xf>
    <xf numFmtId="0" fontId="2" fillId="0" borderId="6" xfId="0" applyFont="1" applyBorder="1" applyAlignment="1">
      <alignment horizontal="right" vertical="center" wrapText="1"/>
    </xf>
    <xf numFmtId="0" fontId="45" fillId="81" borderId="56" xfId="0" applyFont="1" applyFill="1" applyBorder="1" applyAlignment="1">
      <alignment horizontal="left" vertical="center" wrapText="1"/>
    </xf>
    <xf numFmtId="0" fontId="45" fillId="81" borderId="57" xfId="0" applyFont="1" applyFill="1" applyBorder="1" applyAlignment="1">
      <alignment horizontal="left" vertical="center" wrapText="1"/>
    </xf>
    <xf numFmtId="0" fontId="45" fillId="81" borderId="58" xfId="0" applyFont="1" applyFill="1" applyBorder="1" applyAlignment="1">
      <alignment horizontal="left" vertical="center" wrapText="1"/>
    </xf>
    <xf numFmtId="169" fontId="63" fillId="0" borderId="6" xfId="0" applyNumberFormat="1" applyFont="1" applyBorder="1" applyAlignment="1">
      <alignment horizontal="center" vertical="center" wrapText="1"/>
    </xf>
    <xf numFmtId="0" fontId="61" fillId="0" borderId="6" xfId="0" applyFont="1" applyBorder="1" applyAlignment="1">
      <alignment horizontal="center" vertical="center" wrapText="1"/>
    </xf>
    <xf numFmtId="0" fontId="45" fillId="0" borderId="6" xfId="0" applyFont="1" applyBorder="1" applyAlignment="1">
      <alignment horizontal="left" wrapText="1"/>
    </xf>
    <xf numFmtId="0" fontId="45" fillId="0" borderId="6" xfId="0" applyFont="1" applyBorder="1" applyAlignment="1">
      <alignment horizontal="left" vertical="center" wrapText="1"/>
    </xf>
    <xf numFmtId="0" fontId="51" fillId="78" borderId="43" xfId="0" applyFont="1" applyFill="1" applyBorder="1" applyAlignment="1">
      <alignment horizontal="right" vertical="center" wrapText="1"/>
    </xf>
    <xf numFmtId="0" fontId="51" fillId="78" borderId="31" xfId="0" applyFont="1" applyFill="1" applyBorder="1" applyAlignment="1">
      <alignment horizontal="right" vertical="center" wrapText="1"/>
    </xf>
    <xf numFmtId="0" fontId="52" fillId="73" borderId="26" xfId="0" applyFont="1" applyFill="1" applyBorder="1" applyAlignment="1">
      <alignment horizontal="left" vertical="center" wrapText="1"/>
    </xf>
    <xf numFmtId="0" fontId="52" fillId="73" borderId="27" xfId="0" applyFont="1" applyFill="1" applyBorder="1" applyAlignment="1">
      <alignment horizontal="left" vertical="center" wrapText="1"/>
    </xf>
    <xf numFmtId="0" fontId="52" fillId="73" borderId="28" xfId="0" applyFont="1" applyFill="1" applyBorder="1" applyAlignment="1">
      <alignment horizontal="left" vertical="center" wrapText="1"/>
    </xf>
    <xf numFmtId="0" fontId="57" fillId="0" borderId="6" xfId="0" applyFont="1" applyBorder="1" applyAlignment="1">
      <alignment horizontal="left" vertical="center" wrapText="1"/>
    </xf>
    <xf numFmtId="0" fontId="52" fillId="73" borderId="31" xfId="0" applyFont="1" applyFill="1" applyBorder="1" applyAlignment="1">
      <alignment horizontal="left" vertical="center" wrapText="1"/>
    </xf>
    <xf numFmtId="0" fontId="52" fillId="73" borderId="32" xfId="0" applyFont="1" applyFill="1" applyBorder="1" applyAlignment="1">
      <alignment horizontal="left" vertical="center" wrapText="1"/>
    </xf>
    <xf numFmtId="0" fontId="52" fillId="73" borderId="33" xfId="0" applyFont="1" applyFill="1" applyBorder="1" applyAlignment="1">
      <alignment horizontal="left" vertical="center" wrapText="1"/>
    </xf>
    <xf numFmtId="0" fontId="56" fillId="0" borderId="56" xfId="0" applyFont="1" applyBorder="1" applyAlignment="1">
      <alignment horizontal="left" vertical="center" wrapText="1"/>
    </xf>
    <xf numFmtId="0" fontId="56" fillId="0" borderId="57" xfId="0" applyFont="1" applyBorder="1" applyAlignment="1">
      <alignment horizontal="left" vertical="center" wrapText="1"/>
    </xf>
    <xf numFmtId="0" fontId="56" fillId="0" borderId="58" xfId="0" applyFont="1" applyBorder="1" applyAlignment="1">
      <alignment horizontal="left"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9" fillId="73" borderId="4" xfId="0" applyFont="1" applyFill="1" applyBorder="1" applyAlignment="1">
      <alignment horizontal="center" vertical="center"/>
    </xf>
    <xf numFmtId="0" fontId="49" fillId="73" borderId="5" xfId="0" applyFont="1" applyFill="1" applyBorder="1" applyAlignment="1">
      <alignment horizontal="center" vertical="center"/>
    </xf>
    <xf numFmtId="0" fontId="49" fillId="73" borderId="3" xfId="0" applyFont="1" applyFill="1" applyBorder="1" applyAlignment="1">
      <alignment horizontal="center" vertical="center"/>
    </xf>
    <xf numFmtId="0" fontId="52" fillId="73" borderId="4" xfId="0" applyFont="1" applyFill="1" applyBorder="1" applyAlignment="1">
      <alignment horizontal="center" vertical="center" wrapText="1"/>
    </xf>
    <xf numFmtId="0" fontId="52" fillId="73" borderId="5" xfId="0" applyFont="1" applyFill="1" applyBorder="1" applyAlignment="1">
      <alignment horizontal="center" vertical="center" wrapText="1"/>
    </xf>
    <xf numFmtId="0" fontId="52" fillId="73" borderId="3" xfId="0" applyFont="1" applyFill="1" applyBorder="1" applyAlignment="1">
      <alignment horizontal="center" vertical="center" wrapText="1"/>
    </xf>
    <xf numFmtId="0" fontId="52" fillId="73" borderId="5" xfId="0" applyFont="1" applyFill="1" applyBorder="1" applyAlignment="1">
      <alignment horizontal="left" vertical="center" wrapText="1"/>
    </xf>
    <xf numFmtId="0" fontId="52" fillId="73" borderId="3" xfId="0" applyFont="1" applyFill="1" applyBorder="1" applyAlignment="1">
      <alignment horizontal="left" vertical="center" wrapText="1"/>
    </xf>
    <xf numFmtId="0" fontId="52" fillId="73" borderId="2" xfId="0" applyFont="1" applyFill="1" applyBorder="1" applyAlignment="1">
      <alignment horizontal="left" vertical="center" wrapText="1"/>
    </xf>
    <xf numFmtId="0" fontId="52" fillId="73" borderId="30" xfId="0" applyFont="1" applyFill="1" applyBorder="1" applyAlignment="1">
      <alignment horizontal="left" vertical="center" wrapText="1"/>
    </xf>
    <xf numFmtId="0" fontId="50" fillId="0" borderId="46" xfId="0" applyFont="1" applyBorder="1" applyAlignment="1">
      <alignment horizontal="left" vertical="center" wrapText="1"/>
    </xf>
    <xf numFmtId="0" fontId="50" fillId="0" borderId="47" xfId="0" applyFont="1" applyBorder="1" applyAlignment="1">
      <alignment horizontal="left" vertical="center" wrapText="1"/>
    </xf>
    <xf numFmtId="0" fontId="50" fillId="0" borderId="48" xfId="0" applyFont="1" applyBorder="1" applyAlignment="1">
      <alignment horizontal="left" vertical="center" wrapText="1"/>
    </xf>
  </cellXfs>
  <cellStyles count="1419">
    <cellStyle name="_1" xfId="77" xr:uid="{00000000-0005-0000-0000-000000000000}"/>
    <cellStyle name="_1 2" xfId="87" xr:uid="{00000000-0005-0000-0000-000001000000}"/>
    <cellStyle name="_1_mODULO DE EDUCACION ESPECIAL 1 AULA(1)" xfId="80" xr:uid="{00000000-0005-0000-0000-000002000000}"/>
    <cellStyle name="_2" xfId="3" xr:uid="{00000000-0005-0000-0000-000003000000}"/>
    <cellStyle name="_2 2" xfId="95" xr:uid="{00000000-0005-0000-0000-000004000000}"/>
    <cellStyle name="_2_mODULO DE EDUCACION ESPECIAL 1 AULA(1)" xfId="85" xr:uid="{00000000-0005-0000-0000-000005000000}"/>
    <cellStyle name="_3" xfId="71" xr:uid="{00000000-0005-0000-0000-000006000000}"/>
    <cellStyle name="_3 2" xfId="81" xr:uid="{00000000-0005-0000-0000-000007000000}"/>
    <cellStyle name="_3_mODULO DE EDUCACION ESPECIAL 1 AULA(1)" xfId="96" xr:uid="{00000000-0005-0000-0000-000008000000}"/>
    <cellStyle name="_4938" xfId="79" xr:uid="{00000000-0005-0000-0000-000009000000}"/>
    <cellStyle name="_4938 2" xfId="74" xr:uid="{00000000-0005-0000-0000-00000A000000}"/>
    <cellStyle name="_4938_mODULO DE EDUCACION ESPECIAL 1 AULA(1)" xfId="14" xr:uid="{00000000-0005-0000-0000-00000B000000}"/>
    <cellStyle name="_4989" xfId="27" xr:uid="{00000000-0005-0000-0000-00000C000000}"/>
    <cellStyle name="_4989 2" xfId="97" xr:uid="{00000000-0005-0000-0000-00000D000000}"/>
    <cellStyle name="_4989_mODULO DE EDUCACION ESPECIAL 1 AULA(1)" xfId="75" xr:uid="{00000000-0005-0000-0000-00000E000000}"/>
    <cellStyle name="_5160" xfId="91" xr:uid="{00000000-0005-0000-0000-00000F000000}"/>
    <cellStyle name="_5160 2" xfId="99" xr:uid="{00000000-0005-0000-0000-000010000000}"/>
    <cellStyle name="_5160_mODULO DE EDUCACION ESPECIAL 1 AULA(1)" xfId="101" xr:uid="{00000000-0005-0000-0000-000011000000}"/>
    <cellStyle name="_5172" xfId="102" xr:uid="{00000000-0005-0000-0000-000012000000}"/>
    <cellStyle name="_5172 2" xfId="104" xr:uid="{00000000-0005-0000-0000-000013000000}"/>
    <cellStyle name="_5172_mODULO DE EDUCACION ESPECIAL 1 AULA(1)" xfId="105" xr:uid="{00000000-0005-0000-0000-000014000000}"/>
    <cellStyle name="_8" xfId="48" xr:uid="{00000000-0005-0000-0000-000015000000}"/>
    <cellStyle name="_8 2" xfId="107" xr:uid="{00000000-0005-0000-0000-000016000000}"/>
    <cellStyle name="_8_mODULO DE EDUCACION ESPECIAL 1 AULA(1)" xfId="88" xr:uid="{00000000-0005-0000-0000-000017000000}"/>
    <cellStyle name="_actividadesPresupuestoModulo6821" xfId="109" xr:uid="{00000000-0005-0000-0000-000018000000}"/>
    <cellStyle name="_actividadesPresupuestoModulo6821 2" xfId="12" xr:uid="{00000000-0005-0000-0000-000019000000}"/>
    <cellStyle name="_actividadesPresupuestoModulo6821_mODULO DE EDUCACION ESPECIAL 1 AULA(1)" xfId="111" xr:uid="{00000000-0005-0000-0000-00001A000000}"/>
    <cellStyle name="_Agua Potable Cinquera cabañas" xfId="50" xr:uid="{00000000-0005-0000-0000-00001B000000}"/>
    <cellStyle name="_Agua Potable Cinquera cabañas 2" xfId="113" xr:uid="{00000000-0005-0000-0000-00001C000000}"/>
    <cellStyle name="_Agua Potable Cinquera cabañas_mODULO DE EDUCACION ESPECIAL 1 AULA(1)" xfId="114" xr:uid="{00000000-0005-0000-0000-00001D000000}"/>
    <cellStyle name="_Complejo Deportivo Ciudad Barrios" xfId="117" xr:uid="{00000000-0005-0000-0000-00001E000000}"/>
    <cellStyle name="_Complejo Deportivo Ciudad Barrios 2" xfId="119" xr:uid="{00000000-0005-0000-0000-00001F000000}"/>
    <cellStyle name="_Complejo Deportivo Ciudad Barrios_mODULO DE EDUCACION ESPECIAL 1 AULA(1)" xfId="121" xr:uid="{00000000-0005-0000-0000-000020000000}"/>
    <cellStyle name="_Introduc. A.P eL lIMON" xfId="124" xr:uid="{00000000-0005-0000-0000-000021000000}"/>
    <cellStyle name="_Introduc. A.P eL lIMON 2" xfId="64" xr:uid="{00000000-0005-0000-0000-000022000000}"/>
    <cellStyle name="_Introduc. A.P eL lIMON_mODULO DE EDUCACION ESPECIAL 1 AULA(1)" xfId="126" xr:uid="{00000000-0005-0000-0000-000023000000}"/>
    <cellStyle name="_libro1" xfId="128" xr:uid="{00000000-0005-0000-0000-000024000000}"/>
    <cellStyle name="_libro1 2" xfId="129" xr:uid="{00000000-0005-0000-0000-000025000000}"/>
    <cellStyle name="_libro1_mODULO DE EDUCACION ESPECIAL 1 AULA(1)" xfId="131" xr:uid="{00000000-0005-0000-0000-000026000000}"/>
    <cellStyle name="_Propuesta de Costeos Varios" xfId="127" xr:uid="{00000000-0005-0000-0000-000027000000}"/>
    <cellStyle name="_Propuesta de Costeos Varios 2" xfId="38" xr:uid="{00000000-0005-0000-0000-000028000000}"/>
    <cellStyle name="_Propuesta de Costeos Varios_mODULO DE EDUCACION ESPECIAL 1 AULA(1)" xfId="69" xr:uid="{00000000-0005-0000-0000-000029000000}"/>
    <cellStyle name="_Remodelación de Parque LOLOTIQUE" xfId="133" xr:uid="{00000000-0005-0000-0000-00002A000000}"/>
    <cellStyle name="_Remodelación de Parque LOLOTIQUE 2" xfId="134" xr:uid="{00000000-0005-0000-0000-00002B000000}"/>
    <cellStyle name="_Remodelación de Parque LOLOTIQUE_mODULO DE EDUCACION ESPECIAL 1 AULA(1)" xfId="137" xr:uid="{00000000-0005-0000-0000-00002C000000}"/>
    <cellStyle name="20% - Accent1 2" xfId="140" xr:uid="{00000000-0005-0000-0000-00002D000000}"/>
    <cellStyle name="20% - Accent1 3" xfId="143" xr:uid="{00000000-0005-0000-0000-00002E000000}"/>
    <cellStyle name="20% - Accent1 4" xfId="148" xr:uid="{00000000-0005-0000-0000-00002F000000}"/>
    <cellStyle name="20% - Accent1 5" xfId="149" xr:uid="{00000000-0005-0000-0000-000030000000}"/>
    <cellStyle name="20% - Accent2 2" xfId="150" xr:uid="{00000000-0005-0000-0000-000031000000}"/>
    <cellStyle name="20% - Accent2 3" xfId="154" xr:uid="{00000000-0005-0000-0000-000032000000}"/>
    <cellStyle name="20% - Accent2 4" xfId="156" xr:uid="{00000000-0005-0000-0000-000033000000}"/>
    <cellStyle name="20% - Accent2 5" xfId="160" xr:uid="{00000000-0005-0000-0000-000034000000}"/>
    <cellStyle name="20% - Accent3 2" xfId="30" xr:uid="{00000000-0005-0000-0000-000035000000}"/>
    <cellStyle name="20% - Accent3 3" xfId="32" xr:uid="{00000000-0005-0000-0000-000036000000}"/>
    <cellStyle name="20% - Accent3 4" xfId="163" xr:uid="{00000000-0005-0000-0000-000037000000}"/>
    <cellStyle name="20% - Accent3 5" xfId="164" xr:uid="{00000000-0005-0000-0000-000038000000}"/>
    <cellStyle name="20% - Accent4 2" xfId="165" xr:uid="{00000000-0005-0000-0000-000039000000}"/>
    <cellStyle name="20% - Accent4 3" xfId="168" xr:uid="{00000000-0005-0000-0000-00003A000000}"/>
    <cellStyle name="20% - Accent4 4" xfId="171" xr:uid="{00000000-0005-0000-0000-00003B000000}"/>
    <cellStyle name="20% - Accent4 5" xfId="175" xr:uid="{00000000-0005-0000-0000-00003C000000}"/>
    <cellStyle name="20% - Accent5 2" xfId="177" xr:uid="{00000000-0005-0000-0000-00003D000000}"/>
    <cellStyle name="20% - Accent5 3" xfId="179" xr:uid="{00000000-0005-0000-0000-00003E000000}"/>
    <cellStyle name="20% - Accent5 4" xfId="181" xr:uid="{00000000-0005-0000-0000-00003F000000}"/>
    <cellStyle name="20% - Accent5 5" xfId="182" xr:uid="{00000000-0005-0000-0000-000040000000}"/>
    <cellStyle name="20% - Accent6 2" xfId="183" xr:uid="{00000000-0005-0000-0000-000041000000}"/>
    <cellStyle name="20% - Accent6 3" xfId="52" xr:uid="{00000000-0005-0000-0000-000042000000}"/>
    <cellStyle name="20% - Accent6 4" xfId="110" xr:uid="{00000000-0005-0000-0000-000043000000}"/>
    <cellStyle name="20% - Accent6 5" xfId="184" xr:uid="{00000000-0005-0000-0000-000044000000}"/>
    <cellStyle name="20% - Énfasis1 2" xfId="185" xr:uid="{00000000-0005-0000-0000-000045000000}"/>
    <cellStyle name="20% - Énfasis1 3" xfId="187" xr:uid="{00000000-0005-0000-0000-000046000000}"/>
    <cellStyle name="20% - Énfasis2 2" xfId="66" xr:uid="{00000000-0005-0000-0000-000047000000}"/>
    <cellStyle name="20% - Énfasis2 3" xfId="70" xr:uid="{00000000-0005-0000-0000-000048000000}"/>
    <cellStyle name="20% - Énfasis3 2" xfId="189" xr:uid="{00000000-0005-0000-0000-000049000000}"/>
    <cellStyle name="20% - Énfasis3 3" xfId="193" xr:uid="{00000000-0005-0000-0000-00004A000000}"/>
    <cellStyle name="20% - Énfasis4 2" xfId="195" xr:uid="{00000000-0005-0000-0000-00004B000000}"/>
    <cellStyle name="20% - Énfasis4 3" xfId="197" xr:uid="{00000000-0005-0000-0000-00004C000000}"/>
    <cellStyle name="20% - Énfasis5 2" xfId="199" xr:uid="{00000000-0005-0000-0000-00004D000000}"/>
    <cellStyle name="20% - Énfasis5 3" xfId="201" xr:uid="{00000000-0005-0000-0000-00004E000000}"/>
    <cellStyle name="20% - Énfasis6 2" xfId="29" xr:uid="{00000000-0005-0000-0000-00004F000000}"/>
    <cellStyle name="20% - Énfasis6 3" xfId="10" xr:uid="{00000000-0005-0000-0000-000050000000}"/>
    <cellStyle name="40% - Accent1 2" xfId="93" xr:uid="{00000000-0005-0000-0000-000051000000}"/>
    <cellStyle name="40% - Accent1 3" xfId="203" xr:uid="{00000000-0005-0000-0000-000052000000}"/>
    <cellStyle name="40% - Accent1 4" xfId="205" xr:uid="{00000000-0005-0000-0000-000053000000}"/>
    <cellStyle name="40% - Accent1 5" xfId="207" xr:uid="{00000000-0005-0000-0000-000054000000}"/>
    <cellStyle name="40% - Accent2 2" xfId="86" xr:uid="{00000000-0005-0000-0000-000055000000}"/>
    <cellStyle name="40% - Accent2 3" xfId="208" xr:uid="{00000000-0005-0000-0000-000056000000}"/>
    <cellStyle name="40% - Accent2 4" xfId="209" xr:uid="{00000000-0005-0000-0000-000057000000}"/>
    <cellStyle name="40% - Accent2 5" xfId="210" xr:uid="{00000000-0005-0000-0000-000058000000}"/>
    <cellStyle name="40% - Accent3 2" xfId="213" xr:uid="{00000000-0005-0000-0000-000059000000}"/>
    <cellStyle name="40% - Accent3 3" xfId="215" xr:uid="{00000000-0005-0000-0000-00005A000000}"/>
    <cellStyle name="40% - Accent3 4" xfId="216" xr:uid="{00000000-0005-0000-0000-00005B000000}"/>
    <cellStyle name="40% - Accent3 5" xfId="78" xr:uid="{00000000-0005-0000-0000-00005C000000}"/>
    <cellStyle name="40% - Accent4 2" xfId="218" xr:uid="{00000000-0005-0000-0000-00005D000000}"/>
    <cellStyle name="40% - Accent4 3" xfId="219" xr:uid="{00000000-0005-0000-0000-00005E000000}"/>
    <cellStyle name="40% - Accent4 4" xfId="220" xr:uid="{00000000-0005-0000-0000-00005F000000}"/>
    <cellStyle name="40% - Accent4 5" xfId="221" xr:uid="{00000000-0005-0000-0000-000060000000}"/>
    <cellStyle name="40% - Accent5 2" xfId="222" xr:uid="{00000000-0005-0000-0000-000061000000}"/>
    <cellStyle name="40% - Accent5 3" xfId="223" xr:uid="{00000000-0005-0000-0000-000062000000}"/>
    <cellStyle name="40% - Accent5 4" xfId="224" xr:uid="{00000000-0005-0000-0000-000063000000}"/>
    <cellStyle name="40% - Accent5 5" xfId="225" xr:uid="{00000000-0005-0000-0000-000064000000}"/>
    <cellStyle name="40% - Accent6 2" xfId="226" xr:uid="{00000000-0005-0000-0000-000065000000}"/>
    <cellStyle name="40% - Accent6 3" xfId="228" xr:uid="{00000000-0005-0000-0000-000066000000}"/>
    <cellStyle name="40% - Accent6 4" xfId="230" xr:uid="{00000000-0005-0000-0000-000067000000}"/>
    <cellStyle name="40% - Accent6 5" xfId="232" xr:uid="{00000000-0005-0000-0000-000068000000}"/>
    <cellStyle name="40% - Énfasis1 2" xfId="234" xr:uid="{00000000-0005-0000-0000-000069000000}"/>
    <cellStyle name="40% - Énfasis1 3" xfId="235" xr:uid="{00000000-0005-0000-0000-00006A000000}"/>
    <cellStyle name="40% - Énfasis2 2" xfId="236" xr:uid="{00000000-0005-0000-0000-00006B000000}"/>
    <cellStyle name="40% - Énfasis2 3" xfId="240" xr:uid="{00000000-0005-0000-0000-00006C000000}"/>
    <cellStyle name="40% - Énfasis3 2" xfId="243" xr:uid="{00000000-0005-0000-0000-00006D000000}"/>
    <cellStyle name="40% - Énfasis3 3" xfId="244" xr:uid="{00000000-0005-0000-0000-00006E000000}"/>
    <cellStyle name="40% - Énfasis4 2" xfId="245" xr:uid="{00000000-0005-0000-0000-00006F000000}"/>
    <cellStyle name="40% - Énfasis4 3" xfId="246" xr:uid="{00000000-0005-0000-0000-000070000000}"/>
    <cellStyle name="40% - Énfasis5 2" xfId="9" xr:uid="{00000000-0005-0000-0000-000071000000}"/>
    <cellStyle name="40% - Énfasis5 3" xfId="247" xr:uid="{00000000-0005-0000-0000-000072000000}"/>
    <cellStyle name="40% - Énfasis6 2" xfId="248" xr:uid="{00000000-0005-0000-0000-000073000000}"/>
    <cellStyle name="40% - Énfasis6 3" xfId="249" xr:uid="{00000000-0005-0000-0000-000074000000}"/>
    <cellStyle name="60% - Accent1 2" xfId="250" xr:uid="{00000000-0005-0000-0000-000075000000}"/>
    <cellStyle name="60% - Accent1 3" xfId="253" xr:uid="{00000000-0005-0000-0000-000076000000}"/>
    <cellStyle name="60% - Accent1 4" xfId="256" xr:uid="{00000000-0005-0000-0000-000077000000}"/>
    <cellStyle name="60% - Accent2 2" xfId="257" xr:uid="{00000000-0005-0000-0000-000078000000}"/>
    <cellStyle name="60% - Accent3 2" xfId="51" xr:uid="{00000000-0005-0000-0000-000079000000}"/>
    <cellStyle name="60% - Accent3 3" xfId="264" xr:uid="{00000000-0005-0000-0000-00007A000000}"/>
    <cellStyle name="60% - Accent3 4" xfId="266" xr:uid="{00000000-0005-0000-0000-00007B000000}"/>
    <cellStyle name="60% - Accent4 2" xfId="268" xr:uid="{00000000-0005-0000-0000-00007C000000}"/>
    <cellStyle name="60% - Accent4 3" xfId="270" xr:uid="{00000000-0005-0000-0000-00007D000000}"/>
    <cellStyle name="60% - Accent4 4" xfId="272" xr:uid="{00000000-0005-0000-0000-00007E000000}"/>
    <cellStyle name="60% - Accent5 2" xfId="2" xr:uid="{00000000-0005-0000-0000-00007F000000}"/>
    <cellStyle name="60% - Accent5 3" xfId="72" xr:uid="{00000000-0005-0000-0000-000080000000}"/>
    <cellStyle name="60% - Accent5 4" xfId="274" xr:uid="{00000000-0005-0000-0000-000081000000}"/>
    <cellStyle name="60% - Accent6 2" xfId="276" xr:uid="{00000000-0005-0000-0000-000082000000}"/>
    <cellStyle name="60% - Accent6 3" xfId="277" xr:uid="{00000000-0005-0000-0000-000083000000}"/>
    <cellStyle name="60% - Accent6 4" xfId="279" xr:uid="{00000000-0005-0000-0000-000084000000}"/>
    <cellStyle name="60% - Énfasis1 2" xfId="282" xr:uid="{00000000-0005-0000-0000-000085000000}"/>
    <cellStyle name="60% - Énfasis1 3" xfId="139" xr:uid="{00000000-0005-0000-0000-000086000000}"/>
    <cellStyle name="60% - Énfasis2 2" xfId="142" xr:uid="{00000000-0005-0000-0000-000087000000}"/>
    <cellStyle name="60% - Énfasis2 3" xfId="145" xr:uid="{00000000-0005-0000-0000-000088000000}"/>
    <cellStyle name="60% - Énfasis3 2" xfId="153" xr:uid="{00000000-0005-0000-0000-000089000000}"/>
    <cellStyle name="60% - Énfasis3 3" xfId="155" xr:uid="{00000000-0005-0000-0000-00008A000000}"/>
    <cellStyle name="60% - Énfasis4 2" xfId="31" xr:uid="{00000000-0005-0000-0000-00008B000000}"/>
    <cellStyle name="60% - Énfasis4 3" xfId="33" xr:uid="{00000000-0005-0000-0000-00008C000000}"/>
    <cellStyle name="60% - Énfasis5 2" xfId="166" xr:uid="{00000000-0005-0000-0000-00008D000000}"/>
    <cellStyle name="60% - Énfasis5 3" xfId="169" xr:uid="{00000000-0005-0000-0000-00008E000000}"/>
    <cellStyle name="60% - Énfasis6 2" xfId="178" xr:uid="{00000000-0005-0000-0000-00008F000000}"/>
    <cellStyle name="60% - Énfasis6 3" xfId="180" xr:uid="{00000000-0005-0000-0000-000090000000}"/>
    <cellStyle name="Accent1 2" xfId="283" xr:uid="{00000000-0005-0000-0000-000091000000}"/>
    <cellStyle name="Accent1 3" xfId="284" xr:uid="{00000000-0005-0000-0000-000092000000}"/>
    <cellStyle name="Accent1 4" xfId="285" xr:uid="{00000000-0005-0000-0000-000093000000}"/>
    <cellStyle name="Accent2 2" xfId="286" xr:uid="{00000000-0005-0000-0000-000094000000}"/>
    <cellStyle name="Accent3 2" xfId="287" xr:uid="{00000000-0005-0000-0000-000095000000}"/>
    <cellStyle name="Accent4 2" xfId="68" xr:uid="{00000000-0005-0000-0000-000096000000}"/>
    <cellStyle name="Accent4 3" xfId="289" xr:uid="{00000000-0005-0000-0000-000097000000}"/>
    <cellStyle name="Accent4 4" xfId="290" xr:uid="{00000000-0005-0000-0000-000098000000}"/>
    <cellStyle name="Accent5 2" xfId="291" xr:uid="{00000000-0005-0000-0000-000099000000}"/>
    <cellStyle name="Accent6 2" xfId="292" xr:uid="{00000000-0005-0000-0000-00009A000000}"/>
    <cellStyle name="Bad 2" xfId="293" xr:uid="{00000000-0005-0000-0000-00009B000000}"/>
    <cellStyle name="Buena 2" xfId="294" xr:uid="{00000000-0005-0000-0000-00009C000000}"/>
    <cellStyle name="Calculation 2" xfId="297" xr:uid="{00000000-0005-0000-0000-00009D000000}"/>
    <cellStyle name="Calculation 3" xfId="300" xr:uid="{00000000-0005-0000-0000-00009E000000}"/>
    <cellStyle name="Calculation 4" xfId="302" xr:uid="{00000000-0005-0000-0000-00009F000000}"/>
    <cellStyle name="Cálculo 2" xfId="304" xr:uid="{00000000-0005-0000-0000-0000A0000000}"/>
    <cellStyle name="Cálculo 3" xfId="306" xr:uid="{00000000-0005-0000-0000-0000A1000000}"/>
    <cellStyle name="celda" xfId="307" xr:uid="{00000000-0005-0000-0000-0000A2000000}"/>
    <cellStyle name="Celda de comprobación 2" xfId="310" xr:uid="{00000000-0005-0000-0000-0000A3000000}"/>
    <cellStyle name="Celda de comprobación 3" xfId="305" xr:uid="{00000000-0005-0000-0000-0000A4000000}"/>
    <cellStyle name="Celda vinculada 2" xfId="313" xr:uid="{00000000-0005-0000-0000-0000A5000000}"/>
    <cellStyle name="Check Cell 2" xfId="317" xr:uid="{00000000-0005-0000-0000-0000A6000000}"/>
    <cellStyle name="Check Cell 3" xfId="319" xr:uid="{00000000-0005-0000-0000-0000A7000000}"/>
    <cellStyle name="Check Cell 4" xfId="322" xr:uid="{00000000-0005-0000-0000-0000A8000000}"/>
    <cellStyle name="Comma 2" xfId="323" xr:uid="{00000000-0005-0000-0000-0000A9000000}"/>
    <cellStyle name="Comma 3" xfId="324" xr:uid="{00000000-0005-0000-0000-0000AA000000}"/>
    <cellStyle name="Comma 7" xfId="327" xr:uid="{00000000-0005-0000-0000-0000AB000000}"/>
    <cellStyle name="Comma0" xfId="329" xr:uid="{00000000-0005-0000-0000-0000AC000000}"/>
    <cellStyle name="Currency [2]" xfId="100" xr:uid="{00000000-0005-0000-0000-0000AD000000}"/>
    <cellStyle name="Currency 2" xfId="330" xr:uid="{00000000-0005-0000-0000-0000AE000000}"/>
    <cellStyle name="Currency 3" xfId="331" xr:uid="{00000000-0005-0000-0000-0000AF000000}"/>
    <cellStyle name="Currency 4" xfId="332" xr:uid="{00000000-0005-0000-0000-0000B0000000}"/>
    <cellStyle name="Currency0" xfId="333" xr:uid="{00000000-0005-0000-0000-0000B1000000}"/>
    <cellStyle name="Date" xfId="120" xr:uid="{00000000-0005-0000-0000-0000B2000000}"/>
    <cellStyle name="EGUROS" xfId="334" xr:uid="{00000000-0005-0000-0000-0000B3000000}"/>
    <cellStyle name="Encabezado 4 2" xfId="191" xr:uid="{00000000-0005-0000-0000-0000B4000000}"/>
    <cellStyle name="Énfasis 1" xfId="335" xr:uid="{00000000-0005-0000-0000-0000B5000000}"/>
    <cellStyle name="Énfasis 1 2" xfId="336" xr:uid="{00000000-0005-0000-0000-0000B6000000}"/>
    <cellStyle name="Énfasis 1 3" xfId="337" xr:uid="{00000000-0005-0000-0000-0000B7000000}"/>
    <cellStyle name="Énfasis 2" xfId="338" xr:uid="{00000000-0005-0000-0000-0000B8000000}"/>
    <cellStyle name="Énfasis 3" xfId="339" xr:uid="{00000000-0005-0000-0000-0000B9000000}"/>
    <cellStyle name="Énfasis 3 2" xfId="340" xr:uid="{00000000-0005-0000-0000-0000BA000000}"/>
    <cellStyle name="Énfasis 3 3" xfId="341" xr:uid="{00000000-0005-0000-0000-0000BB000000}"/>
    <cellStyle name="Énfasis1 - 20%" xfId="343" xr:uid="{00000000-0005-0000-0000-0000BC000000}"/>
    <cellStyle name="Énfasis1 - 20% 2" xfId="158" xr:uid="{00000000-0005-0000-0000-0000BD000000}"/>
    <cellStyle name="Énfasis1 - 20% 3" xfId="162" xr:uid="{00000000-0005-0000-0000-0000BE000000}"/>
    <cellStyle name="Énfasis1 - 40%" xfId="346" xr:uid="{00000000-0005-0000-0000-0000BF000000}"/>
    <cellStyle name="Énfasis1 - 60%" xfId="350" xr:uid="{00000000-0005-0000-0000-0000C0000000}"/>
    <cellStyle name="Énfasis1 - 60% 2" xfId="355" xr:uid="{00000000-0005-0000-0000-0000C1000000}"/>
    <cellStyle name="Énfasis1 - 60% 3" xfId="308" xr:uid="{00000000-0005-0000-0000-0000C2000000}"/>
    <cellStyle name="Énfasis1 2" xfId="265" xr:uid="{00000000-0005-0000-0000-0000C3000000}"/>
    <cellStyle name="Énfasis1 3" xfId="267" xr:uid="{00000000-0005-0000-0000-0000C4000000}"/>
    <cellStyle name="Énfasis1 4" xfId="103" xr:uid="{00000000-0005-0000-0000-0000C5000000}"/>
    <cellStyle name="Énfasis1 5" xfId="359" xr:uid="{00000000-0005-0000-0000-0000C6000000}"/>
    <cellStyle name="Énfasis1 6" xfId="360" xr:uid="{00000000-0005-0000-0000-0000C7000000}"/>
    <cellStyle name="Énfasis1 7" xfId="361" xr:uid="{00000000-0005-0000-0000-0000C8000000}"/>
    <cellStyle name="Énfasis1 8" xfId="349" xr:uid="{00000000-0005-0000-0000-0000C9000000}"/>
    <cellStyle name="Énfasis1 9" xfId="365" xr:uid="{00000000-0005-0000-0000-0000CA000000}"/>
    <cellStyle name="Énfasis2 - 20%" xfId="370" xr:uid="{00000000-0005-0000-0000-0000CB000000}"/>
    <cellStyle name="Énfasis2 - 20% 2" xfId="372" xr:uid="{00000000-0005-0000-0000-0000CC000000}"/>
    <cellStyle name="Énfasis2 - 20% 3" xfId="374" xr:uid="{00000000-0005-0000-0000-0000CD000000}"/>
    <cellStyle name="Énfasis2 - 40%" xfId="375" xr:uid="{00000000-0005-0000-0000-0000CE000000}"/>
    <cellStyle name="Énfasis2 - 40% 2" xfId="377" xr:uid="{00000000-0005-0000-0000-0000CF000000}"/>
    <cellStyle name="Énfasis2 - 40% 3" xfId="311" xr:uid="{00000000-0005-0000-0000-0000D0000000}"/>
    <cellStyle name="Énfasis2 - 60%" xfId="237" xr:uid="{00000000-0005-0000-0000-0000D1000000}"/>
    <cellStyle name="Énfasis2 - 60% 2" xfId="378" xr:uid="{00000000-0005-0000-0000-0000D2000000}"/>
    <cellStyle name="Énfasis2 - 60% 3" xfId="379" xr:uid="{00000000-0005-0000-0000-0000D3000000}"/>
    <cellStyle name="Énfasis2 2" xfId="271" xr:uid="{00000000-0005-0000-0000-0000D4000000}"/>
    <cellStyle name="Énfasis2 3" xfId="273" xr:uid="{00000000-0005-0000-0000-0000D5000000}"/>
    <cellStyle name="Énfasis2 4" xfId="380" xr:uid="{00000000-0005-0000-0000-0000D6000000}"/>
    <cellStyle name="Énfasis2 5" xfId="381" xr:uid="{00000000-0005-0000-0000-0000D7000000}"/>
    <cellStyle name="Énfasis2 6" xfId="7" xr:uid="{00000000-0005-0000-0000-0000D8000000}"/>
    <cellStyle name="Énfasis2 7" xfId="382" xr:uid="{00000000-0005-0000-0000-0000D9000000}"/>
    <cellStyle name="Énfasis2 8" xfId="383" xr:uid="{00000000-0005-0000-0000-0000DA000000}"/>
    <cellStyle name="Énfasis2 9" xfId="384" xr:uid="{00000000-0005-0000-0000-0000DB000000}"/>
    <cellStyle name="Énfasis3 - 20%" xfId="385" xr:uid="{00000000-0005-0000-0000-0000DC000000}"/>
    <cellStyle name="Énfasis3 - 20% 2" xfId="351" xr:uid="{00000000-0005-0000-0000-0000DD000000}"/>
    <cellStyle name="Énfasis3 - 20% 3" xfId="366" xr:uid="{00000000-0005-0000-0000-0000DE000000}"/>
    <cellStyle name="Énfasis3 - 40%" xfId="260" xr:uid="{00000000-0005-0000-0000-0000DF000000}"/>
    <cellStyle name="Énfasis3 - 40% 2" xfId="394" xr:uid="{00000000-0005-0000-0000-0000E0000000}"/>
    <cellStyle name="Énfasis3 - 40% 3" xfId="398" xr:uid="{00000000-0005-0000-0000-0000E1000000}"/>
    <cellStyle name="Énfasis3 - 60%" xfId="269" xr:uid="{00000000-0005-0000-0000-0000E2000000}"/>
    <cellStyle name="Énfasis3 2" xfId="73" xr:uid="{00000000-0005-0000-0000-0000E3000000}"/>
    <cellStyle name="Énfasis3 3" xfId="275" xr:uid="{00000000-0005-0000-0000-0000E4000000}"/>
    <cellStyle name="Énfasis3 4" xfId="399" xr:uid="{00000000-0005-0000-0000-0000E5000000}"/>
    <cellStyle name="Énfasis3 5" xfId="400" xr:uid="{00000000-0005-0000-0000-0000E6000000}"/>
    <cellStyle name="Énfasis3 6" xfId="401" xr:uid="{00000000-0005-0000-0000-0000E7000000}"/>
    <cellStyle name="Énfasis3 7" xfId="49" xr:uid="{00000000-0005-0000-0000-0000E8000000}"/>
    <cellStyle name="Énfasis3 8" xfId="402" xr:uid="{00000000-0005-0000-0000-0000E9000000}"/>
    <cellStyle name="Énfasis3 9" xfId="403" xr:uid="{00000000-0005-0000-0000-0000EA000000}"/>
    <cellStyle name="Énfasis4 - 20%" xfId="404" xr:uid="{00000000-0005-0000-0000-0000EB000000}"/>
    <cellStyle name="Énfasis4 - 20% 2" xfId="405" xr:uid="{00000000-0005-0000-0000-0000EC000000}"/>
    <cellStyle name="Énfasis4 - 20% 3" xfId="118" xr:uid="{00000000-0005-0000-0000-0000ED000000}"/>
    <cellStyle name="Énfasis4 - 40%" xfId="406" xr:uid="{00000000-0005-0000-0000-0000EE000000}"/>
    <cellStyle name="Énfasis4 - 40% 2" xfId="407" xr:uid="{00000000-0005-0000-0000-0000EF000000}"/>
    <cellStyle name="Énfasis4 - 40% 3" xfId="408" xr:uid="{00000000-0005-0000-0000-0000F0000000}"/>
    <cellStyle name="Énfasis4 - 60%" xfId="409" xr:uid="{00000000-0005-0000-0000-0000F1000000}"/>
    <cellStyle name="Énfasis4 - 60% 2" xfId="303" xr:uid="{00000000-0005-0000-0000-0000F2000000}"/>
    <cellStyle name="Énfasis4 - 60% 3" xfId="410" xr:uid="{00000000-0005-0000-0000-0000F3000000}"/>
    <cellStyle name="Énfasis4 2" xfId="278" xr:uid="{00000000-0005-0000-0000-0000F4000000}"/>
    <cellStyle name="Énfasis4 3" xfId="280" xr:uid="{00000000-0005-0000-0000-0000F5000000}"/>
    <cellStyle name="Énfasis4 4" xfId="411" xr:uid="{00000000-0005-0000-0000-0000F6000000}"/>
    <cellStyle name="Énfasis4 5" xfId="412" xr:uid="{00000000-0005-0000-0000-0000F7000000}"/>
    <cellStyle name="Énfasis4 6" xfId="413" xr:uid="{00000000-0005-0000-0000-0000F8000000}"/>
    <cellStyle name="Énfasis4 7" xfId="414" xr:uid="{00000000-0005-0000-0000-0000F9000000}"/>
    <cellStyle name="Énfasis4 8" xfId="106" xr:uid="{00000000-0005-0000-0000-0000FA000000}"/>
    <cellStyle name="Énfasis4 9" xfId="415" xr:uid="{00000000-0005-0000-0000-0000FB000000}"/>
    <cellStyle name="Énfasis5 - 20%" xfId="419" xr:uid="{00000000-0005-0000-0000-0000FC000000}"/>
    <cellStyle name="Énfasis5 - 20% 2" xfId="423" xr:uid="{00000000-0005-0000-0000-0000FD000000}"/>
    <cellStyle name="Énfasis5 - 20% 3" xfId="430" xr:uid="{00000000-0005-0000-0000-0000FE000000}"/>
    <cellStyle name="Énfasis5 - 40%" xfId="435" xr:uid="{00000000-0005-0000-0000-0000FF000000}"/>
    <cellStyle name="Énfasis5 - 40% 2" xfId="436" xr:uid="{00000000-0005-0000-0000-000000010000}"/>
    <cellStyle name="Énfasis5 - 40% 3" xfId="371" xr:uid="{00000000-0005-0000-0000-000001010000}"/>
    <cellStyle name="Énfasis5 - 60%" xfId="147" xr:uid="{00000000-0005-0000-0000-000002010000}"/>
    <cellStyle name="Énfasis5 - 60% 2" xfId="437" xr:uid="{00000000-0005-0000-0000-000003010000}"/>
    <cellStyle name="Énfasis5 - 60% 3" xfId="438" xr:uid="{00000000-0005-0000-0000-000004010000}"/>
    <cellStyle name="Énfasis5 2" xfId="135" xr:uid="{00000000-0005-0000-0000-000005010000}"/>
    <cellStyle name="Énfasis5 3" xfId="295" xr:uid="{00000000-0005-0000-0000-000006010000}"/>
    <cellStyle name="Énfasis5 4" xfId="439" xr:uid="{00000000-0005-0000-0000-000007010000}"/>
    <cellStyle name="Énfasis5 5" xfId="115" xr:uid="{00000000-0005-0000-0000-000008010000}"/>
    <cellStyle name="Énfasis5 6" xfId="441" xr:uid="{00000000-0005-0000-0000-000009010000}"/>
    <cellStyle name="Énfasis5 7" xfId="443" xr:uid="{00000000-0005-0000-0000-00000A010000}"/>
    <cellStyle name="Énfasis5 8" xfId="446" xr:uid="{00000000-0005-0000-0000-00000B010000}"/>
    <cellStyle name="Énfasis5 9" xfId="449" xr:uid="{00000000-0005-0000-0000-00000C010000}"/>
    <cellStyle name="Énfasis6 - 20%" xfId="44" xr:uid="{00000000-0005-0000-0000-00000D010000}"/>
    <cellStyle name="Énfasis6 - 20% 2" xfId="299" xr:uid="{00000000-0005-0000-0000-00000E010000}"/>
    <cellStyle name="Énfasis6 - 20% 3" xfId="301" xr:uid="{00000000-0005-0000-0000-00000F010000}"/>
    <cellStyle name="Énfasis6 - 40%" xfId="454" xr:uid="{00000000-0005-0000-0000-000010010000}"/>
    <cellStyle name="Énfasis6 - 60%" xfId="455" xr:uid="{00000000-0005-0000-0000-000011010000}"/>
    <cellStyle name="Énfasis6 2" xfId="456" xr:uid="{00000000-0005-0000-0000-000012010000}"/>
    <cellStyle name="Énfasis6 3" xfId="457" xr:uid="{00000000-0005-0000-0000-000013010000}"/>
    <cellStyle name="Énfasis6 4" xfId="112" xr:uid="{00000000-0005-0000-0000-000014010000}"/>
    <cellStyle name="Énfasis6 5" xfId="458" xr:uid="{00000000-0005-0000-0000-000015010000}"/>
    <cellStyle name="Énfasis6 6" xfId="459" xr:uid="{00000000-0005-0000-0000-000016010000}"/>
    <cellStyle name="Énfasis6 7" xfId="460" xr:uid="{00000000-0005-0000-0000-000017010000}"/>
    <cellStyle name="Énfasis6 8" xfId="461" xr:uid="{00000000-0005-0000-0000-000018010000}"/>
    <cellStyle name="Énfasis6 9" xfId="462" xr:uid="{00000000-0005-0000-0000-000019010000}"/>
    <cellStyle name="Entrada 2" xfId="376" xr:uid="{00000000-0005-0000-0000-00001A010000}"/>
    <cellStyle name="Entrada 3" xfId="465" xr:uid="{00000000-0005-0000-0000-00001B010000}"/>
    <cellStyle name="Estilo 1" xfId="1" xr:uid="{00000000-0005-0000-0000-00001C010000}"/>
    <cellStyle name="Estilo 1 2" xfId="466" xr:uid="{00000000-0005-0000-0000-00001D010000}"/>
    <cellStyle name="Euro" xfId="468" xr:uid="{00000000-0005-0000-0000-00001E010000}"/>
    <cellStyle name="Euro 10" xfId="386" xr:uid="{00000000-0005-0000-0000-00001F010000}"/>
    <cellStyle name="Euro 11" xfId="476" xr:uid="{00000000-0005-0000-0000-000020010000}"/>
    <cellStyle name="Euro 12" xfId="1400" xr:uid="{00000000-0005-0000-0000-000021010000}"/>
    <cellStyle name="Euro 2" xfId="363" xr:uid="{00000000-0005-0000-0000-000022010000}"/>
    <cellStyle name="Euro 2 2" xfId="26" xr:uid="{00000000-0005-0000-0000-000023010000}"/>
    <cellStyle name="Euro 2 3" xfId="1401" xr:uid="{00000000-0005-0000-0000-000024010000}"/>
    <cellStyle name="Euro 3" xfId="353" xr:uid="{00000000-0005-0000-0000-000025010000}"/>
    <cellStyle name="Euro 3 2" xfId="357" xr:uid="{00000000-0005-0000-0000-000026010000}"/>
    <cellStyle name="Euro 3 3" xfId="1402" xr:uid="{00000000-0005-0000-0000-000027010000}"/>
    <cellStyle name="Euro 4" xfId="368" xr:uid="{00000000-0005-0000-0000-000028010000}"/>
    <cellStyle name="Euro 4 2" xfId="477" xr:uid="{00000000-0005-0000-0000-000029010000}"/>
    <cellStyle name="Euro 4 3" xfId="1403" xr:uid="{00000000-0005-0000-0000-00002A010000}"/>
    <cellStyle name="Euro 5" xfId="358" xr:uid="{00000000-0005-0000-0000-00002B010000}"/>
    <cellStyle name="Euro 5 2" xfId="480" xr:uid="{00000000-0005-0000-0000-00002C010000}"/>
    <cellStyle name="Euro 5 3" xfId="1404" xr:uid="{00000000-0005-0000-0000-00002D010000}"/>
    <cellStyle name="Euro 6" xfId="309" xr:uid="{00000000-0005-0000-0000-00002E010000}"/>
    <cellStyle name="Euro 7" xfId="482" xr:uid="{00000000-0005-0000-0000-00002F010000}"/>
    <cellStyle name="Euro 8" xfId="6" xr:uid="{00000000-0005-0000-0000-000030010000}"/>
    <cellStyle name="Euro 9" xfId="483" xr:uid="{00000000-0005-0000-0000-000031010000}"/>
    <cellStyle name="Euro_DOCUMENTO Nº 4 - PRESUPUESTO - Comasagua Teotepeque" xfId="486" xr:uid="{00000000-0005-0000-0000-000032010000}"/>
    <cellStyle name="Excel Built-in 20% - Accent1" xfId="487" xr:uid="{00000000-0005-0000-0000-000033010000}"/>
    <cellStyle name="Excel Built-in 20% - Accent2" xfId="488" xr:uid="{00000000-0005-0000-0000-000034010000}"/>
    <cellStyle name="Excel Built-in 20% - Accent3" xfId="490" xr:uid="{00000000-0005-0000-0000-000035010000}"/>
    <cellStyle name="Excel Built-in 20% - Accent4" xfId="492" xr:uid="{00000000-0005-0000-0000-000036010000}"/>
    <cellStyle name="Excel Built-in 20% - Accent5" xfId="494" xr:uid="{00000000-0005-0000-0000-000037010000}"/>
    <cellStyle name="Excel Built-in 20% - Accent6" xfId="495" xr:uid="{00000000-0005-0000-0000-000038010000}"/>
    <cellStyle name="Excel Built-in 40% - Accent1" xfId="496" xr:uid="{00000000-0005-0000-0000-000039010000}"/>
    <cellStyle name="Excel Built-in 40% - Accent2" xfId="239" xr:uid="{00000000-0005-0000-0000-00003A010000}"/>
    <cellStyle name="Excel Built-in 40% - Accent3" xfId="242" xr:uid="{00000000-0005-0000-0000-00003B010000}"/>
    <cellStyle name="Excel Built-in 40% - Accent4" xfId="498" xr:uid="{00000000-0005-0000-0000-00003C010000}"/>
    <cellStyle name="Excel Built-in 40% - Accent5" xfId="500" xr:uid="{00000000-0005-0000-0000-00003D010000}"/>
    <cellStyle name="Excel Built-in 40% - Accent6" xfId="502" xr:uid="{00000000-0005-0000-0000-00003E010000}"/>
    <cellStyle name="Excel Built-in 60% - Accent1" xfId="504" xr:uid="{00000000-0005-0000-0000-00003F010000}"/>
    <cellStyle name="Excel Built-in 60% - Accent2" xfId="505" xr:uid="{00000000-0005-0000-0000-000040010000}"/>
    <cellStyle name="Excel Built-in 60% - Accent3" xfId="506" xr:uid="{00000000-0005-0000-0000-000041010000}"/>
    <cellStyle name="Excel Built-in 60% - Accent4" xfId="511" xr:uid="{00000000-0005-0000-0000-000042010000}"/>
    <cellStyle name="Excel Built-in 60% - Accent5" xfId="387" xr:uid="{00000000-0005-0000-0000-000043010000}"/>
    <cellStyle name="Excel Built-in 60% - Accent6" xfId="475" xr:uid="{00000000-0005-0000-0000-000044010000}"/>
    <cellStyle name="Excel Built-in Accent1" xfId="512" xr:uid="{00000000-0005-0000-0000-000045010000}"/>
    <cellStyle name="Excel Built-in Accent2" xfId="513" xr:uid="{00000000-0005-0000-0000-000046010000}"/>
    <cellStyle name="Excel Built-in Accent3" xfId="516" xr:uid="{00000000-0005-0000-0000-000047010000}"/>
    <cellStyle name="Excel Built-in Accent4" xfId="519" xr:uid="{00000000-0005-0000-0000-000048010000}"/>
    <cellStyle name="Excel Built-in Accent5" xfId="315" xr:uid="{00000000-0005-0000-0000-000049010000}"/>
    <cellStyle name="Excel Built-in Accent6" xfId="321" xr:uid="{00000000-0005-0000-0000-00004A010000}"/>
    <cellStyle name="Excel Built-in Bad" xfId="159" xr:uid="{00000000-0005-0000-0000-00004B010000}"/>
    <cellStyle name="Excel Built-in Calculation" xfId="167" xr:uid="{00000000-0005-0000-0000-00004C010000}"/>
    <cellStyle name="Excel Built-in Check Cell" xfId="521" xr:uid="{00000000-0005-0000-0000-00004D010000}"/>
    <cellStyle name="Excel Built-in Comma" xfId="524" xr:uid="{00000000-0005-0000-0000-00004E010000}"/>
    <cellStyle name="Excel Built-in Comma 1" xfId="525" xr:uid="{00000000-0005-0000-0000-00004F010000}"/>
    <cellStyle name="Excel Built-in Currency" xfId="82" xr:uid="{00000000-0005-0000-0000-000050010000}"/>
    <cellStyle name="Excel Built-in Explanatory Text" xfId="526" xr:uid="{00000000-0005-0000-0000-000051010000}"/>
    <cellStyle name="Excel Built-in Good" xfId="527" xr:uid="{00000000-0005-0000-0000-000052010000}"/>
    <cellStyle name="Excel Built-in Heading 1" xfId="420" xr:uid="{00000000-0005-0000-0000-000053010000}"/>
    <cellStyle name="Excel Built-in Heading 2" xfId="529" xr:uid="{00000000-0005-0000-0000-000054010000}"/>
    <cellStyle name="Excel Built-in Heading 3" xfId="427" xr:uid="{00000000-0005-0000-0000-000055010000}"/>
    <cellStyle name="Excel Built-in Heading 4" xfId="434" xr:uid="{00000000-0005-0000-0000-000056010000}"/>
    <cellStyle name="Excel Built-in Input" xfId="533" xr:uid="{00000000-0005-0000-0000-000057010000}"/>
    <cellStyle name="Excel Built-in Linked Cell" xfId="186" xr:uid="{00000000-0005-0000-0000-000058010000}"/>
    <cellStyle name="Excel Built-in Neutral" xfId="76" xr:uid="{00000000-0005-0000-0000-000059010000}"/>
    <cellStyle name="Excel Built-in Normal" xfId="479" xr:uid="{00000000-0005-0000-0000-00005A010000}"/>
    <cellStyle name="Excel Built-in Normal 1" xfId="535" xr:uid="{00000000-0005-0000-0000-00005B010000}"/>
    <cellStyle name="Excel Built-in Normal 1 1" xfId="536" xr:uid="{00000000-0005-0000-0000-00005C010000}"/>
    <cellStyle name="Excel Built-in Note" xfId="537" xr:uid="{00000000-0005-0000-0000-00005D010000}"/>
    <cellStyle name="Excel Built-in Output" xfId="538" xr:uid="{00000000-0005-0000-0000-00005E010000}"/>
    <cellStyle name="Excel Built-in Percent 1" xfId="508" xr:uid="{00000000-0005-0000-0000-00005F010000}"/>
    <cellStyle name="Excel Built-in Title" xfId="288" xr:uid="{00000000-0005-0000-0000-000060010000}"/>
    <cellStyle name="Excel Built-in Total" xfId="540" xr:uid="{00000000-0005-0000-0000-000061010000}"/>
    <cellStyle name="Excel Built-in Warning Text" xfId="542" xr:uid="{00000000-0005-0000-0000-000062010000}"/>
    <cellStyle name="Explanatory Text 2" xfId="464" xr:uid="{00000000-0005-0000-0000-000063010000}"/>
    <cellStyle name="Explanatory Text 3" xfId="132" xr:uid="{00000000-0005-0000-0000-000064010000}"/>
    <cellStyle name="Explanatory Text 4" xfId="543" xr:uid="{00000000-0005-0000-0000-000065010000}"/>
    <cellStyle name="Fixed" xfId="463" xr:uid="{00000000-0005-0000-0000-000066010000}"/>
    <cellStyle name="Good 2" xfId="546" xr:uid="{00000000-0005-0000-0000-000067010000}"/>
    <cellStyle name="Heading 1 2" xfId="98" xr:uid="{00000000-0005-0000-0000-000068010000}"/>
    <cellStyle name="Heading 1 3" xfId="547" xr:uid="{00000000-0005-0000-0000-000069010000}"/>
    <cellStyle name="Heading 1 4" xfId="373" xr:uid="{00000000-0005-0000-0000-00006A010000}"/>
    <cellStyle name="Heading 2 2" xfId="549" xr:uid="{00000000-0005-0000-0000-00006B010000}"/>
    <cellStyle name="Heading 2 3" xfId="550" xr:uid="{00000000-0005-0000-0000-00006C010000}"/>
    <cellStyle name="Heading 2 4" xfId="551" xr:uid="{00000000-0005-0000-0000-00006D010000}"/>
    <cellStyle name="Heading 3 2" xfId="552" xr:uid="{00000000-0005-0000-0000-00006E010000}"/>
    <cellStyle name="Heading 3 3" xfId="553" xr:uid="{00000000-0005-0000-0000-00006F010000}"/>
    <cellStyle name="Heading 3 4" xfId="554" xr:uid="{00000000-0005-0000-0000-000070010000}"/>
    <cellStyle name="Heading 4 2" xfId="489" xr:uid="{00000000-0005-0000-0000-000071010000}"/>
    <cellStyle name="Heading 4 3" xfId="491" xr:uid="{00000000-0005-0000-0000-000072010000}"/>
    <cellStyle name="Heading 4 4" xfId="493" xr:uid="{00000000-0005-0000-0000-000073010000}"/>
    <cellStyle name="Hipervínculo 2" xfId="555" xr:uid="{00000000-0005-0000-0000-000074010000}"/>
    <cellStyle name="Hipervínculo 3" xfId="53" xr:uid="{00000000-0005-0000-0000-000075010000}"/>
    <cellStyle name="Hipervínculo 4" xfId="59" xr:uid="{00000000-0005-0000-0000-000076010000}"/>
    <cellStyle name="Hipervínculo 5" xfId="36" xr:uid="{00000000-0005-0000-0000-000077010000}"/>
    <cellStyle name="Hipervínculo 6" xfId="23" xr:uid="{00000000-0005-0000-0000-000078010000}"/>
    <cellStyle name="Hyperlink seguido" xfId="556" xr:uid="{00000000-0005-0000-0000-000079010000}"/>
    <cellStyle name="Incorrecto 2" xfId="8" xr:uid="{00000000-0005-0000-0000-00007A010000}"/>
    <cellStyle name="Input 2" xfId="416" xr:uid="{00000000-0005-0000-0000-00007B010000}"/>
    <cellStyle name="Input 3" xfId="557" xr:uid="{00000000-0005-0000-0000-00007C010000}"/>
    <cellStyle name="Input 4" xfId="83" xr:uid="{00000000-0005-0000-0000-00007D010000}"/>
    <cellStyle name="Linked Cell 2" xfId="108" xr:uid="{00000000-0005-0000-0000-00007E010000}"/>
    <cellStyle name="Migliaia (0)_LISTA DE PRECIOS MEC. tr-17" xfId="558" xr:uid="{00000000-0005-0000-0000-00007F010000}"/>
    <cellStyle name="Migliaia_LISTA DE PRECIOS MEC. tr-17" xfId="560" xr:uid="{00000000-0005-0000-0000-000080010000}"/>
    <cellStyle name="Millares [0] 2" xfId="561" xr:uid="{00000000-0005-0000-0000-000081010000}"/>
    <cellStyle name="Millares [0] 2 2" xfId="170" xr:uid="{00000000-0005-0000-0000-000082010000}"/>
    <cellStyle name="Millares [0] 2 3" xfId="174" xr:uid="{00000000-0005-0000-0000-000083010000}"/>
    <cellStyle name="Millares [0] 2 4" xfId="176" xr:uid="{00000000-0005-0000-0000-000084010000}"/>
    <cellStyle name="Millares [0] 2 5" xfId="227" xr:uid="{00000000-0005-0000-0000-000085010000}"/>
    <cellStyle name="Millares [0] 2 6" xfId="229" xr:uid="{00000000-0005-0000-0000-000086010000}"/>
    <cellStyle name="Millares [0] 2 7" xfId="231" xr:uid="{00000000-0005-0000-0000-000087010000}"/>
    <cellStyle name="Millares [0] 2 8" xfId="233" xr:uid="{00000000-0005-0000-0000-000088010000}"/>
    <cellStyle name="Millares [0] 2 9" xfId="563" xr:uid="{00000000-0005-0000-0000-000089010000}"/>
    <cellStyle name="Millares [0] 3" xfId="564" xr:uid="{00000000-0005-0000-0000-00008A010000}"/>
    <cellStyle name="Millares 10" xfId="566" xr:uid="{00000000-0005-0000-0000-00008B010000}"/>
    <cellStyle name="Millares 10 10" xfId="40" xr:uid="{00000000-0005-0000-0000-00008C010000}"/>
    <cellStyle name="Millares 10 11" xfId="54" xr:uid="{00000000-0005-0000-0000-00008D010000}"/>
    <cellStyle name="Millares 10 2" xfId="567" xr:uid="{00000000-0005-0000-0000-00008E010000}"/>
    <cellStyle name="Millares 10 3" xfId="559" xr:uid="{00000000-0005-0000-0000-00008F010000}"/>
    <cellStyle name="Millares 10 4" xfId="568" xr:uid="{00000000-0005-0000-0000-000090010000}"/>
    <cellStyle name="Millares 11" xfId="570" xr:uid="{00000000-0005-0000-0000-000091010000}"/>
    <cellStyle name="Millares 11 2" xfId="571" xr:uid="{00000000-0005-0000-0000-000092010000}"/>
    <cellStyle name="Millares 11 3" xfId="573" xr:uid="{00000000-0005-0000-0000-000093010000}"/>
    <cellStyle name="Millares 11 4" xfId="544" xr:uid="{00000000-0005-0000-0000-000094010000}"/>
    <cellStyle name="Millares 12" xfId="575" xr:uid="{00000000-0005-0000-0000-000095010000}"/>
    <cellStyle name="Millares 12 2" xfId="576" xr:uid="{00000000-0005-0000-0000-000096010000}"/>
    <cellStyle name="Millares 12 3" xfId="577" xr:uid="{00000000-0005-0000-0000-000097010000}"/>
    <cellStyle name="Millares 12 4" xfId="578" xr:uid="{00000000-0005-0000-0000-000098010000}"/>
    <cellStyle name="Millares 13" xfId="579" xr:uid="{00000000-0005-0000-0000-000099010000}"/>
    <cellStyle name="Millares 13 2" xfId="580" xr:uid="{00000000-0005-0000-0000-00009A010000}"/>
    <cellStyle name="Millares 13 3" xfId="581" xr:uid="{00000000-0005-0000-0000-00009B010000}"/>
    <cellStyle name="Millares 13 4" xfId="582" xr:uid="{00000000-0005-0000-0000-00009C010000}"/>
    <cellStyle name="Millares 14" xfId="583" xr:uid="{00000000-0005-0000-0000-00009D010000}"/>
    <cellStyle name="Millares 14 2" xfId="586" xr:uid="{00000000-0005-0000-0000-00009E010000}"/>
    <cellStyle name="Millares 14 3" xfId="591" xr:uid="{00000000-0005-0000-0000-00009F010000}"/>
    <cellStyle name="Millares 14 4" xfId="15" xr:uid="{00000000-0005-0000-0000-0000A0010000}"/>
    <cellStyle name="Millares 15" xfId="484" xr:uid="{00000000-0005-0000-0000-0000A1010000}"/>
    <cellStyle name="Millares 15 2" xfId="592" xr:uid="{00000000-0005-0000-0000-0000A2010000}"/>
    <cellStyle name="Millares 15 3" xfId="345" xr:uid="{00000000-0005-0000-0000-0000A3010000}"/>
    <cellStyle name="Millares 15 4" xfId="594" xr:uid="{00000000-0005-0000-0000-0000A4010000}"/>
    <cellStyle name="Millares 16" xfId="584" xr:uid="{00000000-0005-0000-0000-0000A5010000}"/>
    <cellStyle name="Millares 16 2" xfId="514" xr:uid="{00000000-0005-0000-0000-0000A6010000}"/>
    <cellStyle name="Millares 16 3" xfId="517" xr:uid="{00000000-0005-0000-0000-0000A7010000}"/>
    <cellStyle name="Millares 16 4" xfId="318" xr:uid="{00000000-0005-0000-0000-0000A8010000}"/>
    <cellStyle name="Millares 17" xfId="587" xr:uid="{00000000-0005-0000-0000-0000A9010000}"/>
    <cellStyle name="Millares 17 2" xfId="596" xr:uid="{00000000-0005-0000-0000-0000AA010000}"/>
    <cellStyle name="Millares 17 3" xfId="348" xr:uid="{00000000-0005-0000-0000-0000AB010000}"/>
    <cellStyle name="Millares 17 4" xfId="39" xr:uid="{00000000-0005-0000-0000-0000AC010000}"/>
    <cellStyle name="Millares 18" xfId="16" xr:uid="{00000000-0005-0000-0000-0000AD010000}"/>
    <cellStyle name="Millares 18 2" xfId="598" xr:uid="{00000000-0005-0000-0000-0000AE010000}"/>
    <cellStyle name="Millares 18 3" xfId="539" xr:uid="{00000000-0005-0000-0000-0000AF010000}"/>
    <cellStyle name="Millares 18 4" xfId="522" xr:uid="{00000000-0005-0000-0000-0000B0010000}"/>
    <cellStyle name="Millares 19" xfId="467" xr:uid="{00000000-0005-0000-0000-0000B1010000}"/>
    <cellStyle name="Millares 19 2" xfId="364" xr:uid="{00000000-0005-0000-0000-0000B2010000}"/>
    <cellStyle name="Millares 19 3" xfId="354" xr:uid="{00000000-0005-0000-0000-0000B3010000}"/>
    <cellStyle name="Millares 19 4" xfId="369" xr:uid="{00000000-0005-0000-0000-0000B4010000}"/>
    <cellStyle name="Millares 2" xfId="94" xr:uid="{00000000-0005-0000-0000-0000B5010000}"/>
    <cellStyle name="Millares 2 10" xfId="136" xr:uid="{00000000-0005-0000-0000-0000B6010000}"/>
    <cellStyle name="Millares 2 10 2" xfId="600" xr:uid="{00000000-0005-0000-0000-0000B7010000}"/>
    <cellStyle name="Millares 2 10 3" xfId="601" xr:uid="{00000000-0005-0000-0000-0000B8010000}"/>
    <cellStyle name="Millares 2 10 4" xfId="602" xr:uid="{00000000-0005-0000-0000-0000B9010000}"/>
    <cellStyle name="Millares 2 11" xfId="296" xr:uid="{00000000-0005-0000-0000-0000BA010000}"/>
    <cellStyle name="Millares 2 11 2" xfId="42" xr:uid="{00000000-0005-0000-0000-0000BB010000}"/>
    <cellStyle name="Millares 2 11 3" xfId="56" xr:uid="{00000000-0005-0000-0000-0000BC010000}"/>
    <cellStyle name="Millares 2 11 4" xfId="62" xr:uid="{00000000-0005-0000-0000-0000BD010000}"/>
    <cellStyle name="Millares 2 12" xfId="440" xr:uid="{00000000-0005-0000-0000-0000BE010000}"/>
    <cellStyle name="Millares 2 12 2" xfId="603" xr:uid="{00000000-0005-0000-0000-0000BF010000}"/>
    <cellStyle name="Millares 2 12 3" xfId="604" xr:uid="{00000000-0005-0000-0000-0000C0010000}"/>
    <cellStyle name="Millares 2 12 4" xfId="605" xr:uid="{00000000-0005-0000-0000-0000C1010000}"/>
    <cellStyle name="Millares 2 13" xfId="116" xr:uid="{00000000-0005-0000-0000-0000C2010000}"/>
    <cellStyle name="Millares 2 13 2" xfId="606" xr:uid="{00000000-0005-0000-0000-0000C3010000}"/>
    <cellStyle name="Millares 2 13 3" xfId="565" xr:uid="{00000000-0005-0000-0000-0000C4010000}"/>
    <cellStyle name="Millares 2 13 4" xfId="569" xr:uid="{00000000-0005-0000-0000-0000C5010000}"/>
    <cellStyle name="Millares 2 14" xfId="442" xr:uid="{00000000-0005-0000-0000-0000C6010000}"/>
    <cellStyle name="Millares 2 14 2" xfId="607" xr:uid="{00000000-0005-0000-0000-0000C7010000}"/>
    <cellStyle name="Millares 2 14 3" xfId="608" xr:uid="{00000000-0005-0000-0000-0000C8010000}"/>
    <cellStyle name="Millares 2 14 4" xfId="609" xr:uid="{00000000-0005-0000-0000-0000C9010000}"/>
    <cellStyle name="Millares 2 15" xfId="445" xr:uid="{00000000-0005-0000-0000-0000CA010000}"/>
    <cellStyle name="Millares 2 15 2" xfId="507" xr:uid="{00000000-0005-0000-0000-0000CB010000}"/>
    <cellStyle name="Millares 2 15 3" xfId="390" xr:uid="{00000000-0005-0000-0000-0000CC010000}"/>
    <cellStyle name="Millares 2 15 4" xfId="472" xr:uid="{00000000-0005-0000-0000-0000CD010000}"/>
    <cellStyle name="Millares 2 16" xfId="448" xr:uid="{00000000-0005-0000-0000-0000CE010000}"/>
    <cellStyle name="Millares 2 16 2" xfId="610" xr:uid="{00000000-0005-0000-0000-0000CF010000}"/>
    <cellStyle name="Millares 2 16 3" xfId="252" xr:uid="{00000000-0005-0000-0000-0000D0010000}"/>
    <cellStyle name="Millares 2 16 4" xfId="255" xr:uid="{00000000-0005-0000-0000-0000D1010000}"/>
    <cellStyle name="Millares 2 17" xfId="453" xr:uid="{00000000-0005-0000-0000-0000D2010000}"/>
    <cellStyle name="Millares 2 17 2" xfId="612" xr:uid="{00000000-0005-0000-0000-0000D3010000}"/>
    <cellStyle name="Millares 2 17 3" xfId="262" xr:uid="{00000000-0005-0000-0000-0000D4010000}"/>
    <cellStyle name="Millares 2 17 4" xfId="614" xr:uid="{00000000-0005-0000-0000-0000D5010000}"/>
    <cellStyle name="Millares 2 18" xfId="616" xr:uid="{00000000-0005-0000-0000-0000D6010000}"/>
    <cellStyle name="Millares 2 18 2" xfId="620" xr:uid="{00000000-0005-0000-0000-0000D7010000}"/>
    <cellStyle name="Millares 2 18 3" xfId="622" xr:uid="{00000000-0005-0000-0000-0000D8010000}"/>
    <cellStyle name="Millares 2 18 4" xfId="624" xr:uid="{00000000-0005-0000-0000-0000D9010000}"/>
    <cellStyle name="Millares 2 19" xfId="626" xr:uid="{00000000-0005-0000-0000-0000DA010000}"/>
    <cellStyle name="Millares 2 19 2" xfId="628" xr:uid="{00000000-0005-0000-0000-0000DB010000}"/>
    <cellStyle name="Millares 2 19 3" xfId="630" xr:uid="{00000000-0005-0000-0000-0000DC010000}"/>
    <cellStyle name="Millares 2 19 4" xfId="632" xr:uid="{00000000-0005-0000-0000-0000DD010000}"/>
    <cellStyle name="Millares 2 2" xfId="634" xr:uid="{00000000-0005-0000-0000-0000DE010000}"/>
    <cellStyle name="Millares 2 2 2" xfId="635" xr:uid="{00000000-0005-0000-0000-0000DF010000}"/>
    <cellStyle name="Millares 2 2 3" xfId="636" xr:uid="{00000000-0005-0000-0000-0000E0010000}"/>
    <cellStyle name="Millares 2 2 4" xfId="637" xr:uid="{00000000-0005-0000-0000-0000E1010000}"/>
    <cellStyle name="Millares 2 20" xfId="444" xr:uid="{00000000-0005-0000-0000-0000E2010000}"/>
    <cellStyle name="Millares 2 20 2" xfId="509" xr:uid="{00000000-0005-0000-0000-0000E3010000}"/>
    <cellStyle name="Millares 2 20 3" xfId="389" xr:uid="{00000000-0005-0000-0000-0000E4010000}"/>
    <cellStyle name="Millares 2 20 4" xfId="473" xr:uid="{00000000-0005-0000-0000-0000E5010000}"/>
    <cellStyle name="Millares 2 21" xfId="447" xr:uid="{00000000-0005-0000-0000-0000E6010000}"/>
    <cellStyle name="Millares 2 21 2" xfId="611" xr:uid="{00000000-0005-0000-0000-0000E7010000}"/>
    <cellStyle name="Millares 2 21 3" xfId="251" xr:uid="{00000000-0005-0000-0000-0000E8010000}"/>
    <cellStyle name="Millares 2 21 4" xfId="254" xr:uid="{00000000-0005-0000-0000-0000E9010000}"/>
    <cellStyle name="Millares 2 22" xfId="452" xr:uid="{00000000-0005-0000-0000-0000EA010000}"/>
    <cellStyle name="Millares 2 22 2" xfId="613" xr:uid="{00000000-0005-0000-0000-0000EB010000}"/>
    <cellStyle name="Millares 2 22 3" xfId="261" xr:uid="{00000000-0005-0000-0000-0000EC010000}"/>
    <cellStyle name="Millares 2 22 4" xfId="615" xr:uid="{00000000-0005-0000-0000-0000ED010000}"/>
    <cellStyle name="Millares 2 23" xfId="617" xr:uid="{00000000-0005-0000-0000-0000EE010000}"/>
    <cellStyle name="Millares 2 23 2" xfId="621" xr:uid="{00000000-0005-0000-0000-0000EF010000}"/>
    <cellStyle name="Millares 2 23 3" xfId="623" xr:uid="{00000000-0005-0000-0000-0000F0010000}"/>
    <cellStyle name="Millares 2 23 4" xfId="625" xr:uid="{00000000-0005-0000-0000-0000F1010000}"/>
    <cellStyle name="Millares 2 24" xfId="627" xr:uid="{00000000-0005-0000-0000-0000F2010000}"/>
    <cellStyle name="Millares 2 24 2" xfId="629" xr:uid="{00000000-0005-0000-0000-0000F3010000}"/>
    <cellStyle name="Millares 2 24 3" xfId="631" xr:uid="{00000000-0005-0000-0000-0000F4010000}"/>
    <cellStyle name="Millares 2 24 4" xfId="633" xr:uid="{00000000-0005-0000-0000-0000F5010000}"/>
    <cellStyle name="Millares 2 25" xfId="638" xr:uid="{00000000-0005-0000-0000-0000F6010000}"/>
    <cellStyle name="Millares 2 25 2" xfId="640" xr:uid="{00000000-0005-0000-0000-0000F7010000}"/>
    <cellStyle name="Millares 2 25 3" xfId="642" xr:uid="{00000000-0005-0000-0000-0000F8010000}"/>
    <cellStyle name="Millares 2 25 4" xfId="644" xr:uid="{00000000-0005-0000-0000-0000F9010000}"/>
    <cellStyle name="Millares 2 26" xfId="646" xr:uid="{00000000-0005-0000-0000-0000FA010000}"/>
    <cellStyle name="Millares 2 26 2" xfId="648" xr:uid="{00000000-0005-0000-0000-0000FB010000}"/>
    <cellStyle name="Millares 2 26 3" xfId="650" xr:uid="{00000000-0005-0000-0000-0000FC010000}"/>
    <cellStyle name="Millares 2 26 4" xfId="652" xr:uid="{00000000-0005-0000-0000-0000FD010000}"/>
    <cellStyle name="Millares 2 27" xfId="654" xr:uid="{00000000-0005-0000-0000-0000FE010000}"/>
    <cellStyle name="Millares 2 27 2" xfId="656" xr:uid="{00000000-0005-0000-0000-0000FF010000}"/>
    <cellStyle name="Millares 2 27 3" xfId="658" xr:uid="{00000000-0005-0000-0000-000000020000}"/>
    <cellStyle name="Millares 2 27 4" xfId="660" xr:uid="{00000000-0005-0000-0000-000001020000}"/>
    <cellStyle name="Millares 2 28" xfId="663" xr:uid="{00000000-0005-0000-0000-000002020000}"/>
    <cellStyle name="Millares 2 28 2" xfId="665" xr:uid="{00000000-0005-0000-0000-000003020000}"/>
    <cellStyle name="Millares 2 28 3" xfId="667" xr:uid="{00000000-0005-0000-0000-000004020000}"/>
    <cellStyle name="Millares 2 28 4" xfId="669" xr:uid="{00000000-0005-0000-0000-000005020000}"/>
    <cellStyle name="Millares 2 28 5" xfId="671" xr:uid="{00000000-0005-0000-0000-000006020000}"/>
    <cellStyle name="Millares 2 29" xfId="672" xr:uid="{00000000-0005-0000-0000-000007020000}"/>
    <cellStyle name="Millares 2 29 2" xfId="58" xr:uid="{00000000-0005-0000-0000-000008020000}"/>
    <cellStyle name="Millares 2 29 3" xfId="35" xr:uid="{00000000-0005-0000-0000-000009020000}"/>
    <cellStyle name="Millares 2 29 4" xfId="22" xr:uid="{00000000-0005-0000-0000-00000A020000}"/>
    <cellStyle name="Millares 2 3" xfId="674" xr:uid="{00000000-0005-0000-0000-00000B020000}"/>
    <cellStyle name="Millares 2 3 2" xfId="675" xr:uid="{00000000-0005-0000-0000-00000C020000}"/>
    <cellStyle name="Millares 2 3 2 2" xfId="676" xr:uid="{00000000-0005-0000-0000-00000D020000}"/>
    <cellStyle name="Millares 2 3 3" xfId="677" xr:uid="{00000000-0005-0000-0000-00000E020000}"/>
    <cellStyle name="Millares 2 3 3 2" xfId="678" xr:uid="{00000000-0005-0000-0000-00000F020000}"/>
    <cellStyle name="Millares 2 3 4" xfId="679" xr:uid="{00000000-0005-0000-0000-000010020000}"/>
    <cellStyle name="Millares 2 3 4 2" xfId="680" xr:uid="{00000000-0005-0000-0000-000011020000}"/>
    <cellStyle name="Millares 2 3 5" xfId="562" xr:uid="{00000000-0005-0000-0000-000012020000}"/>
    <cellStyle name="Millares 2 30" xfId="639" xr:uid="{00000000-0005-0000-0000-000013020000}"/>
    <cellStyle name="Millares 2 30 2" xfId="641" xr:uid="{00000000-0005-0000-0000-000014020000}"/>
    <cellStyle name="Millares 2 30 3" xfId="643" xr:uid="{00000000-0005-0000-0000-000015020000}"/>
    <cellStyle name="Millares 2 30 4" xfId="645" xr:uid="{00000000-0005-0000-0000-000016020000}"/>
    <cellStyle name="Millares 2 31" xfId="647" xr:uid="{00000000-0005-0000-0000-000017020000}"/>
    <cellStyle name="Millares 2 31 2" xfId="649" xr:uid="{00000000-0005-0000-0000-000018020000}"/>
    <cellStyle name="Millares 2 31 3" xfId="651" xr:uid="{00000000-0005-0000-0000-000019020000}"/>
    <cellStyle name="Millares 2 31 4" xfId="653" xr:uid="{00000000-0005-0000-0000-00001A020000}"/>
    <cellStyle name="Millares 2 32" xfId="655" xr:uid="{00000000-0005-0000-0000-00001B020000}"/>
    <cellStyle name="Millares 2 32 2" xfId="657" xr:uid="{00000000-0005-0000-0000-00001C020000}"/>
    <cellStyle name="Millares 2 32 3" xfId="659" xr:uid="{00000000-0005-0000-0000-00001D020000}"/>
    <cellStyle name="Millares 2 32 4" xfId="661" xr:uid="{00000000-0005-0000-0000-00001E020000}"/>
    <cellStyle name="Millares 2 33" xfId="664" xr:uid="{00000000-0005-0000-0000-00001F020000}"/>
    <cellStyle name="Millares 2 33 2" xfId="666" xr:uid="{00000000-0005-0000-0000-000020020000}"/>
    <cellStyle name="Millares 2 33 3" xfId="668" xr:uid="{00000000-0005-0000-0000-000021020000}"/>
    <cellStyle name="Millares 2 33 4" xfId="670" xr:uid="{00000000-0005-0000-0000-000022020000}"/>
    <cellStyle name="Millares 2 34" xfId="673" xr:uid="{00000000-0005-0000-0000-000023020000}"/>
    <cellStyle name="Millares 2 34 2" xfId="57" xr:uid="{00000000-0005-0000-0000-000024020000}"/>
    <cellStyle name="Millares 2 34 3" xfId="34" xr:uid="{00000000-0005-0000-0000-000025020000}"/>
    <cellStyle name="Millares 2 34 4" xfId="21" xr:uid="{00000000-0005-0000-0000-000026020000}"/>
    <cellStyle name="Millares 2 35" xfId="681" xr:uid="{00000000-0005-0000-0000-000027020000}"/>
    <cellStyle name="Millares 2 35 2" xfId="682" xr:uid="{00000000-0005-0000-0000-000028020000}"/>
    <cellStyle name="Millares 2 36" xfId="683" xr:uid="{00000000-0005-0000-0000-000029020000}"/>
    <cellStyle name="Millares 2 36 2" xfId="684" xr:uid="{00000000-0005-0000-0000-00002A020000}"/>
    <cellStyle name="Millares 2 37" xfId="685" xr:uid="{00000000-0005-0000-0000-00002B020000}"/>
    <cellStyle name="Millares 2 37 2" xfId="130" xr:uid="{00000000-0005-0000-0000-00002C020000}"/>
    <cellStyle name="Millares 2 38" xfId="686" xr:uid="{00000000-0005-0000-0000-00002D020000}"/>
    <cellStyle name="Millares 2 39" xfId="1406" xr:uid="{00000000-0005-0000-0000-00002E020000}"/>
    <cellStyle name="Millares 2 4" xfId="687" xr:uid="{00000000-0005-0000-0000-00002F020000}"/>
    <cellStyle name="Millares 2 4 2" xfId="688" xr:uid="{00000000-0005-0000-0000-000030020000}"/>
    <cellStyle name="Millares 2 4 3" xfId="689" xr:uid="{00000000-0005-0000-0000-000031020000}"/>
    <cellStyle name="Millares 2 4 4" xfId="690" xr:uid="{00000000-0005-0000-0000-000032020000}"/>
    <cellStyle name="Millares 2 5" xfId="691" xr:uid="{00000000-0005-0000-0000-000033020000}"/>
    <cellStyle name="Millares 2 5 2" xfId="692" xr:uid="{00000000-0005-0000-0000-000034020000}"/>
    <cellStyle name="Millares 2 5 3" xfId="693" xr:uid="{00000000-0005-0000-0000-000035020000}"/>
    <cellStyle name="Millares 2 5 4" xfId="694" xr:uid="{00000000-0005-0000-0000-000036020000}"/>
    <cellStyle name="Millares 2 6" xfId="695" xr:uid="{00000000-0005-0000-0000-000037020000}"/>
    <cellStyle name="Millares 2 6 2" xfId="696" xr:uid="{00000000-0005-0000-0000-000038020000}"/>
    <cellStyle name="Millares 2 6 3" xfId="697" xr:uid="{00000000-0005-0000-0000-000039020000}"/>
    <cellStyle name="Millares 2 6 4" xfId="698" xr:uid="{00000000-0005-0000-0000-00003A020000}"/>
    <cellStyle name="Millares 2 7" xfId="699" xr:uid="{00000000-0005-0000-0000-00003B020000}"/>
    <cellStyle name="Millares 2 7 2" xfId="700" xr:uid="{00000000-0005-0000-0000-00003C020000}"/>
    <cellStyle name="Millares 2 7 3" xfId="701" xr:uid="{00000000-0005-0000-0000-00003D020000}"/>
    <cellStyle name="Millares 2 7 4" xfId="702" xr:uid="{00000000-0005-0000-0000-00003E020000}"/>
    <cellStyle name="Millares 2 8" xfId="703" xr:uid="{00000000-0005-0000-0000-00003F020000}"/>
    <cellStyle name="Millares 2 8 2" xfId="704" xr:uid="{00000000-0005-0000-0000-000040020000}"/>
    <cellStyle name="Millares 2 8 3" xfId="705" xr:uid="{00000000-0005-0000-0000-000041020000}"/>
    <cellStyle name="Millares 2 8 4" xfId="706" xr:uid="{00000000-0005-0000-0000-000042020000}"/>
    <cellStyle name="Millares 2 9" xfId="707" xr:uid="{00000000-0005-0000-0000-000043020000}"/>
    <cellStyle name="Millares 2 9 2" xfId="708" xr:uid="{00000000-0005-0000-0000-000044020000}"/>
    <cellStyle name="Millares 2 9 3" xfId="709" xr:uid="{00000000-0005-0000-0000-000045020000}"/>
    <cellStyle name="Millares 2 9 4" xfId="710" xr:uid="{00000000-0005-0000-0000-000046020000}"/>
    <cellStyle name="Millares 2_COSTOS UNITARIOS R SERRANO I" xfId="711" xr:uid="{00000000-0005-0000-0000-000047020000}"/>
    <cellStyle name="Millares 20" xfId="485" xr:uid="{00000000-0005-0000-0000-000048020000}"/>
    <cellStyle name="Millares 20 2" xfId="593" xr:uid="{00000000-0005-0000-0000-000049020000}"/>
    <cellStyle name="Millares 20 3" xfId="344" xr:uid="{00000000-0005-0000-0000-00004A020000}"/>
    <cellStyle name="Millares 20 4" xfId="595" xr:uid="{00000000-0005-0000-0000-00004B020000}"/>
    <cellStyle name="Millares 21" xfId="585" xr:uid="{00000000-0005-0000-0000-00004C020000}"/>
    <cellStyle name="Millares 21 2" xfId="515" xr:uid="{00000000-0005-0000-0000-00004D020000}"/>
    <cellStyle name="Millares 21 3" xfId="518" xr:uid="{00000000-0005-0000-0000-00004E020000}"/>
    <cellStyle name="Millares 21 4" xfId="316" xr:uid="{00000000-0005-0000-0000-00004F020000}"/>
    <cellStyle name="Millares 22" xfId="588" xr:uid="{00000000-0005-0000-0000-000050020000}"/>
    <cellStyle name="Millares 22 2" xfId="597" xr:uid="{00000000-0005-0000-0000-000051020000}"/>
    <cellStyle name="Millares 22 3" xfId="347" xr:uid="{00000000-0005-0000-0000-000052020000}"/>
    <cellStyle name="Millares 22 4" xfId="37" xr:uid="{00000000-0005-0000-0000-000053020000}"/>
    <cellStyle name="Millares 23" xfId="17" xr:uid="{00000000-0005-0000-0000-000054020000}"/>
    <cellStyle name="Millares 23 2" xfId="599" xr:uid="{00000000-0005-0000-0000-000055020000}"/>
    <cellStyle name="Millares 23 3" xfId="541" xr:uid="{00000000-0005-0000-0000-000056020000}"/>
    <cellStyle name="Millares 23 4" xfId="523" xr:uid="{00000000-0005-0000-0000-000057020000}"/>
    <cellStyle name="Millares 24" xfId="469" xr:uid="{00000000-0005-0000-0000-000058020000}"/>
    <cellStyle name="Millares 24 2" xfId="362" xr:uid="{00000000-0005-0000-0000-000059020000}"/>
    <cellStyle name="Millares 24 3" xfId="352" xr:uid="{00000000-0005-0000-0000-00005A020000}"/>
    <cellStyle name="Millares 24 4" xfId="367" xr:uid="{00000000-0005-0000-0000-00005B020000}"/>
    <cellStyle name="Millares 25" xfId="712" xr:uid="{00000000-0005-0000-0000-00005C020000}"/>
    <cellStyle name="Millares 25 2" xfId="715" xr:uid="{00000000-0005-0000-0000-00005D020000}"/>
    <cellStyle name="Millares 25 3" xfId="718" xr:uid="{00000000-0005-0000-0000-00005E020000}"/>
    <cellStyle name="Millares 25 4" xfId="720" xr:uid="{00000000-0005-0000-0000-00005F020000}"/>
    <cellStyle name="Millares 26" xfId="722" xr:uid="{00000000-0005-0000-0000-000060020000}"/>
    <cellStyle name="Millares 26 2" xfId="47" xr:uid="{00000000-0005-0000-0000-000061020000}"/>
    <cellStyle name="Millares 26 3" xfId="725" xr:uid="{00000000-0005-0000-0000-000062020000}"/>
    <cellStyle name="Millares 26 4" xfId="727" xr:uid="{00000000-0005-0000-0000-000063020000}"/>
    <cellStyle name="Millares 27" xfId="729" xr:uid="{00000000-0005-0000-0000-000064020000}"/>
    <cellStyle name="Millares 27 2" xfId="732" xr:uid="{00000000-0005-0000-0000-000065020000}"/>
    <cellStyle name="Millares 27 3" xfId="735" xr:uid="{00000000-0005-0000-0000-000066020000}"/>
    <cellStyle name="Millares 27 4" xfId="738" xr:uid="{00000000-0005-0000-0000-000067020000}"/>
    <cellStyle name="Millares 28" xfId="740" xr:uid="{00000000-0005-0000-0000-000068020000}"/>
    <cellStyle name="Millares 28 2" xfId="743" xr:uid="{00000000-0005-0000-0000-000069020000}"/>
    <cellStyle name="Millares 28 3" xfId="745" xr:uid="{00000000-0005-0000-0000-00006A020000}"/>
    <cellStyle name="Millares 28 4" xfId="747" xr:uid="{00000000-0005-0000-0000-00006B020000}"/>
    <cellStyle name="Millares 29" xfId="749" xr:uid="{00000000-0005-0000-0000-00006C020000}"/>
    <cellStyle name="Millares 29 2" xfId="751" xr:uid="{00000000-0005-0000-0000-00006D020000}"/>
    <cellStyle name="Millares 29 3" xfId="753" xr:uid="{00000000-0005-0000-0000-00006E020000}"/>
    <cellStyle name="Millares 29 4" xfId="755" xr:uid="{00000000-0005-0000-0000-00006F020000}"/>
    <cellStyle name="Millares 3" xfId="202" xr:uid="{00000000-0005-0000-0000-000070020000}"/>
    <cellStyle name="Millares 3 10" xfId="757" xr:uid="{00000000-0005-0000-0000-000071020000}"/>
    <cellStyle name="Millares 3 11" xfId="758" xr:uid="{00000000-0005-0000-0000-000072020000}"/>
    <cellStyle name="Millares 3 12" xfId="759" xr:uid="{00000000-0005-0000-0000-000073020000}"/>
    <cellStyle name="Millares 3 13" xfId="760" xr:uid="{00000000-0005-0000-0000-000074020000}"/>
    <cellStyle name="Millares 3 14" xfId="761" xr:uid="{00000000-0005-0000-0000-000075020000}"/>
    <cellStyle name="Millares 3 15" xfId="762" xr:uid="{00000000-0005-0000-0000-000076020000}"/>
    <cellStyle name="Millares 3 16" xfId="764" xr:uid="{00000000-0005-0000-0000-000077020000}"/>
    <cellStyle name="Millares 3 17" xfId="393" xr:uid="{00000000-0005-0000-0000-000078020000}"/>
    <cellStyle name="Millares 3 18" xfId="397" xr:uid="{00000000-0005-0000-0000-000079020000}"/>
    <cellStyle name="Millares 3 19" xfId="312" xr:uid="{00000000-0005-0000-0000-00007A020000}"/>
    <cellStyle name="Millares 3 2" xfId="497" xr:uid="{00000000-0005-0000-0000-00007B020000}"/>
    <cellStyle name="Millares 3 2 2" xfId="766" xr:uid="{00000000-0005-0000-0000-00007C020000}"/>
    <cellStyle name="Millares 3 20" xfId="763" xr:uid="{00000000-0005-0000-0000-00007D020000}"/>
    <cellStyle name="Millares 3 21" xfId="765" xr:uid="{00000000-0005-0000-0000-00007E020000}"/>
    <cellStyle name="Millares 3 3" xfId="238" xr:uid="{00000000-0005-0000-0000-00007F020000}"/>
    <cellStyle name="Millares 3 3 2" xfId="767" xr:uid="{00000000-0005-0000-0000-000080020000}"/>
    <cellStyle name="Millares 3 4" xfId="241" xr:uid="{00000000-0005-0000-0000-000081020000}"/>
    <cellStyle name="Millares 3 5" xfId="499" xr:uid="{00000000-0005-0000-0000-000082020000}"/>
    <cellStyle name="Millares 3 6" xfId="501" xr:uid="{00000000-0005-0000-0000-000083020000}"/>
    <cellStyle name="Millares 3 7" xfId="503" xr:uid="{00000000-0005-0000-0000-000084020000}"/>
    <cellStyle name="Millares 3 8" xfId="768" xr:uid="{00000000-0005-0000-0000-000085020000}"/>
    <cellStyle name="Millares 3 9" xfId="769" xr:uid="{00000000-0005-0000-0000-000086020000}"/>
    <cellStyle name="Millares 3_COSTOS UNITARIOS R SERRANO I" xfId="770" xr:uid="{00000000-0005-0000-0000-000087020000}"/>
    <cellStyle name="Millares 30" xfId="713" xr:uid="{00000000-0005-0000-0000-000088020000}"/>
    <cellStyle name="Millares 30 2" xfId="716" xr:uid="{00000000-0005-0000-0000-000089020000}"/>
    <cellStyle name="Millares 30 3" xfId="719" xr:uid="{00000000-0005-0000-0000-00008A020000}"/>
    <cellStyle name="Millares 30 4" xfId="721" xr:uid="{00000000-0005-0000-0000-00008B020000}"/>
    <cellStyle name="Millares 31" xfId="723" xr:uid="{00000000-0005-0000-0000-00008C020000}"/>
    <cellStyle name="Millares 31 2" xfId="46" xr:uid="{00000000-0005-0000-0000-00008D020000}"/>
    <cellStyle name="Millares 31 3" xfId="726" xr:uid="{00000000-0005-0000-0000-00008E020000}"/>
    <cellStyle name="Millares 31 4" xfId="728" xr:uid="{00000000-0005-0000-0000-00008F020000}"/>
    <cellStyle name="Millares 31 5" xfId="771" xr:uid="{00000000-0005-0000-0000-000090020000}"/>
    <cellStyle name="Millares 32" xfId="730" xr:uid="{00000000-0005-0000-0000-000091020000}"/>
    <cellStyle name="Millares 32 2" xfId="733" xr:uid="{00000000-0005-0000-0000-000092020000}"/>
    <cellStyle name="Millares 32 3" xfId="736" xr:uid="{00000000-0005-0000-0000-000093020000}"/>
    <cellStyle name="Millares 32 4" xfId="739" xr:uid="{00000000-0005-0000-0000-000094020000}"/>
    <cellStyle name="Millares 33" xfId="741" xr:uid="{00000000-0005-0000-0000-000095020000}"/>
    <cellStyle name="Millares 33 2" xfId="744" xr:uid="{00000000-0005-0000-0000-000096020000}"/>
    <cellStyle name="Millares 33 3" xfId="746" xr:uid="{00000000-0005-0000-0000-000097020000}"/>
    <cellStyle name="Millares 33 4" xfId="748" xr:uid="{00000000-0005-0000-0000-000098020000}"/>
    <cellStyle name="Millares 34" xfId="750" xr:uid="{00000000-0005-0000-0000-000099020000}"/>
    <cellStyle name="Millares 34 2" xfId="752" xr:uid="{00000000-0005-0000-0000-00009A020000}"/>
    <cellStyle name="Millares 34 3" xfId="754" xr:uid="{00000000-0005-0000-0000-00009B020000}"/>
    <cellStyle name="Millares 34 4" xfId="756" xr:uid="{00000000-0005-0000-0000-00009C020000}"/>
    <cellStyle name="Millares 35" xfId="772" xr:uid="{00000000-0005-0000-0000-00009D020000}"/>
    <cellStyle name="Millares 36" xfId="774" xr:uid="{00000000-0005-0000-0000-00009E020000}"/>
    <cellStyle name="Millares 37" xfId="775" xr:uid="{00000000-0005-0000-0000-00009F020000}"/>
    <cellStyle name="Millares 37 2" xfId="776" xr:uid="{00000000-0005-0000-0000-0000A0020000}"/>
    <cellStyle name="Millares 38" xfId="778" xr:uid="{00000000-0005-0000-0000-0000A1020000}"/>
    <cellStyle name="Millares 39" xfId="1405" xr:uid="{00000000-0005-0000-0000-0000A2020000}"/>
    <cellStyle name="Millares 4" xfId="204" xr:uid="{00000000-0005-0000-0000-0000A3020000}"/>
    <cellStyle name="Millares 4 10" xfId="779" xr:uid="{00000000-0005-0000-0000-0000A4020000}"/>
    <cellStyle name="Millares 4 11" xfId="1407" xr:uid="{00000000-0005-0000-0000-0000A5020000}"/>
    <cellStyle name="Millares 4 2" xfId="780" xr:uid="{00000000-0005-0000-0000-0000A6020000}"/>
    <cellStyle name="Millares 4 3" xfId="781" xr:uid="{00000000-0005-0000-0000-0000A7020000}"/>
    <cellStyle name="Millares 4 4" xfId="782" xr:uid="{00000000-0005-0000-0000-0000A8020000}"/>
    <cellStyle name="Millares 4 5" xfId="783" xr:uid="{00000000-0005-0000-0000-0000A9020000}"/>
    <cellStyle name="Millares 4 6" xfId="784" xr:uid="{00000000-0005-0000-0000-0000AA020000}"/>
    <cellStyle name="Millares 4 7" xfId="785" xr:uid="{00000000-0005-0000-0000-0000AB020000}"/>
    <cellStyle name="Millares 4 8" xfId="786" xr:uid="{00000000-0005-0000-0000-0000AC020000}"/>
    <cellStyle name="Millares 4 9" xfId="528" xr:uid="{00000000-0005-0000-0000-0000AD020000}"/>
    <cellStyle name="Millares 40" xfId="773" xr:uid="{00000000-0005-0000-0000-0000AE020000}"/>
    <cellStyle name="Millares 41" xfId="1415" xr:uid="{00000000-0005-0000-0000-0000AF020000}"/>
    <cellStyle name="Millares 42" xfId="1416" xr:uid="{00000000-0005-0000-0000-0000B0020000}"/>
    <cellStyle name="Millares 5" xfId="206" xr:uid="{00000000-0005-0000-0000-0000B1020000}"/>
    <cellStyle name="Millares 5 2" xfId="789" xr:uid="{00000000-0005-0000-0000-0000B2020000}"/>
    <cellStyle name="Millares 5 3" xfId="790" xr:uid="{00000000-0005-0000-0000-0000B3020000}"/>
    <cellStyle name="Millares 5 4" xfId="791" xr:uid="{00000000-0005-0000-0000-0000B4020000}"/>
    <cellStyle name="Millares 5 5" xfId="792" xr:uid="{00000000-0005-0000-0000-0000B5020000}"/>
    <cellStyle name="Millares 5 6" xfId="793" xr:uid="{00000000-0005-0000-0000-0000B6020000}"/>
    <cellStyle name="Millares 5 7" xfId="794" xr:uid="{00000000-0005-0000-0000-0000B7020000}"/>
    <cellStyle name="Millares 5 8" xfId="795" xr:uid="{00000000-0005-0000-0000-0000B8020000}"/>
    <cellStyle name="Millares 6" xfId="796" xr:uid="{00000000-0005-0000-0000-0000B9020000}"/>
    <cellStyle name="Millares 6 2" xfId="797" xr:uid="{00000000-0005-0000-0000-0000BA020000}"/>
    <cellStyle name="Millares 6 2 2" xfId="798" xr:uid="{00000000-0005-0000-0000-0000BB020000}"/>
    <cellStyle name="Millares 6 3" xfId="799" xr:uid="{00000000-0005-0000-0000-0000BC020000}"/>
    <cellStyle name="Millares 6 4" xfId="800" xr:uid="{00000000-0005-0000-0000-0000BD020000}"/>
    <cellStyle name="Millares 7" xfId="801" xr:uid="{00000000-0005-0000-0000-0000BE020000}"/>
    <cellStyle name="Millares 7 2" xfId="802" xr:uid="{00000000-0005-0000-0000-0000BF020000}"/>
    <cellStyle name="Millares 7 3" xfId="804" xr:uid="{00000000-0005-0000-0000-0000C0020000}"/>
    <cellStyle name="Millares 7 4" xfId="806" xr:uid="{00000000-0005-0000-0000-0000C1020000}"/>
    <cellStyle name="Millares 8" xfId="808" xr:uid="{00000000-0005-0000-0000-0000C2020000}"/>
    <cellStyle name="Millares 8 2" xfId="809" xr:uid="{00000000-0005-0000-0000-0000C3020000}"/>
    <cellStyle name="Millares 8 2 2" xfId="811" xr:uid="{00000000-0005-0000-0000-0000C4020000}"/>
    <cellStyle name="Millares 8 3" xfId="812" xr:uid="{00000000-0005-0000-0000-0000C5020000}"/>
    <cellStyle name="Millares 8 3 2" xfId="814" xr:uid="{00000000-0005-0000-0000-0000C6020000}"/>
    <cellStyle name="Millares 8 4" xfId="815" xr:uid="{00000000-0005-0000-0000-0000C7020000}"/>
    <cellStyle name="Millares 8 4 2" xfId="817" xr:uid="{00000000-0005-0000-0000-0000C8020000}"/>
    <cellStyle name="Millares 8 5" xfId="818" xr:uid="{00000000-0005-0000-0000-0000C9020000}"/>
    <cellStyle name="Millares 9" xfId="820" xr:uid="{00000000-0005-0000-0000-0000CA020000}"/>
    <cellStyle name="Millares 9 2" xfId="821" xr:uid="{00000000-0005-0000-0000-0000CB020000}"/>
    <cellStyle name="Millares 9 2 2" xfId="173" xr:uid="{00000000-0005-0000-0000-0000CC020000}"/>
    <cellStyle name="Millares 9 3" xfId="823" xr:uid="{00000000-0005-0000-0000-0000CD020000}"/>
    <cellStyle name="Millares 9 3 2" xfId="825" xr:uid="{00000000-0005-0000-0000-0000CE020000}"/>
    <cellStyle name="Millares 9 4" xfId="826" xr:uid="{00000000-0005-0000-0000-0000CF020000}"/>
    <cellStyle name="Millares 9 4 2" xfId="828" xr:uid="{00000000-0005-0000-0000-0000D0020000}"/>
    <cellStyle name="Millares 9 5" xfId="829" xr:uid="{00000000-0005-0000-0000-0000D1020000}"/>
    <cellStyle name="Moneda" xfId="5" builtinId="4"/>
    <cellStyle name="Moneda [0] 2" xfId="831" xr:uid="{00000000-0005-0000-0000-0000D3020000}"/>
    <cellStyle name="Moneda 10" xfId="832" xr:uid="{00000000-0005-0000-0000-0000D4020000}"/>
    <cellStyle name="Moneda 10 2" xfId="833" xr:uid="{00000000-0005-0000-0000-0000D5020000}"/>
    <cellStyle name="Moneda 10 3" xfId="834" xr:uid="{00000000-0005-0000-0000-0000D6020000}"/>
    <cellStyle name="Moneda 10 4" xfId="835" xr:uid="{00000000-0005-0000-0000-0000D7020000}"/>
    <cellStyle name="Moneda 11" xfId="836" xr:uid="{00000000-0005-0000-0000-0000D8020000}"/>
    <cellStyle name="Moneda 11 2" xfId="837" xr:uid="{00000000-0005-0000-0000-0000D9020000}"/>
    <cellStyle name="Moneda 12" xfId="838" xr:uid="{00000000-0005-0000-0000-0000DA020000}"/>
    <cellStyle name="Moneda 12 2" xfId="839" xr:uid="{00000000-0005-0000-0000-0000DB020000}"/>
    <cellStyle name="Moneda 13" xfId="840" xr:uid="{00000000-0005-0000-0000-0000DC020000}"/>
    <cellStyle name="Moneda 13 2" xfId="841" xr:uid="{00000000-0005-0000-0000-0000DD020000}"/>
    <cellStyle name="Moneda 13 3" xfId="842" xr:uid="{00000000-0005-0000-0000-0000DE020000}"/>
    <cellStyle name="Moneda 13 4" xfId="843" xr:uid="{00000000-0005-0000-0000-0000DF020000}"/>
    <cellStyle name="Moneda 13 5" xfId="844" xr:uid="{00000000-0005-0000-0000-0000E0020000}"/>
    <cellStyle name="Moneda 13 6" xfId="13" xr:uid="{00000000-0005-0000-0000-0000E1020000}"/>
    <cellStyle name="Moneda 13 7" xfId="845" xr:uid="{00000000-0005-0000-0000-0000E2020000}"/>
    <cellStyle name="Moneda 14" xfId="846" xr:uid="{00000000-0005-0000-0000-0000E3020000}"/>
    <cellStyle name="Moneda 15" xfId="847" xr:uid="{00000000-0005-0000-0000-0000E4020000}"/>
    <cellStyle name="Moneda 16" xfId="849" xr:uid="{00000000-0005-0000-0000-0000E5020000}"/>
    <cellStyle name="Moneda 17" xfId="851" xr:uid="{00000000-0005-0000-0000-0000E6020000}"/>
    <cellStyle name="Moneda 18" xfId="853" xr:uid="{00000000-0005-0000-0000-0000E7020000}"/>
    <cellStyle name="Moneda 19" xfId="855" xr:uid="{00000000-0005-0000-0000-0000E8020000}"/>
    <cellStyle name="Moneda 2" xfId="857" xr:uid="{00000000-0005-0000-0000-0000E9020000}"/>
    <cellStyle name="Moneda 2 10" xfId="858" xr:uid="{00000000-0005-0000-0000-0000EA020000}"/>
    <cellStyle name="Moneda 2 11" xfId="859" xr:uid="{00000000-0005-0000-0000-0000EB020000}"/>
    <cellStyle name="Moneda 2 12" xfId="777" xr:uid="{00000000-0005-0000-0000-0000EC020000}"/>
    <cellStyle name="Moneda 2 2" xfId="860" xr:uid="{00000000-0005-0000-0000-0000ED020000}"/>
    <cellStyle name="Moneda 2 3" xfId="861" xr:uid="{00000000-0005-0000-0000-0000EE020000}"/>
    <cellStyle name="Moneda 2 4" xfId="803" xr:uid="{00000000-0005-0000-0000-0000EF020000}"/>
    <cellStyle name="Moneda 2 5" xfId="805" xr:uid="{00000000-0005-0000-0000-0000F0020000}"/>
    <cellStyle name="Moneda 2 6" xfId="807" xr:uid="{00000000-0005-0000-0000-0000F1020000}"/>
    <cellStyle name="Moneda 2 7" xfId="862" xr:uid="{00000000-0005-0000-0000-0000F2020000}"/>
    <cellStyle name="Moneda 2 8" xfId="863" xr:uid="{00000000-0005-0000-0000-0000F3020000}"/>
    <cellStyle name="Moneda 2 9" xfId="864" xr:uid="{00000000-0005-0000-0000-0000F4020000}"/>
    <cellStyle name="Moneda 2_PLAN DE OFERTA  I.N. GRAL. ORLANDO ZEPEDA" xfId="865" xr:uid="{00000000-0005-0000-0000-0000F5020000}"/>
    <cellStyle name="Moneda 20" xfId="848" xr:uid="{00000000-0005-0000-0000-0000F6020000}"/>
    <cellStyle name="Moneda 21" xfId="850" xr:uid="{00000000-0005-0000-0000-0000F7020000}"/>
    <cellStyle name="Moneda 22" xfId="852" xr:uid="{00000000-0005-0000-0000-0000F8020000}"/>
    <cellStyle name="Moneda 23" xfId="854" xr:uid="{00000000-0005-0000-0000-0000F9020000}"/>
    <cellStyle name="Moneda 24" xfId="856" xr:uid="{00000000-0005-0000-0000-0000FA020000}"/>
    <cellStyle name="Moneda 25" xfId="866" xr:uid="{00000000-0005-0000-0000-0000FB020000}"/>
    <cellStyle name="Moneda 26" xfId="868" xr:uid="{00000000-0005-0000-0000-0000FC020000}"/>
    <cellStyle name="Moneda 27" xfId="870" xr:uid="{00000000-0005-0000-0000-0000FD020000}"/>
    <cellStyle name="Moneda 28" xfId="872" xr:uid="{00000000-0005-0000-0000-0000FE020000}"/>
    <cellStyle name="Moneda 28 2" xfId="874" xr:uid="{00000000-0005-0000-0000-0000FF020000}"/>
    <cellStyle name="Moneda 29" xfId="875" xr:uid="{00000000-0005-0000-0000-000000030000}"/>
    <cellStyle name="Moneda 3" xfId="877" xr:uid="{00000000-0005-0000-0000-000001030000}"/>
    <cellStyle name="Moneda 3 2" xfId="880" xr:uid="{00000000-0005-0000-0000-000002030000}"/>
    <cellStyle name="Moneda 3 3" xfId="881" xr:uid="{00000000-0005-0000-0000-000003030000}"/>
    <cellStyle name="Moneda 3 4" xfId="810" xr:uid="{00000000-0005-0000-0000-000004030000}"/>
    <cellStyle name="Moneda 3 5" xfId="813" xr:uid="{00000000-0005-0000-0000-000005030000}"/>
    <cellStyle name="Moneda 3 6" xfId="816" xr:uid="{00000000-0005-0000-0000-000006030000}"/>
    <cellStyle name="Moneda 3 7" xfId="819" xr:uid="{00000000-0005-0000-0000-000007030000}"/>
    <cellStyle name="Moneda 3 8" xfId="882" xr:uid="{00000000-0005-0000-0000-000008030000}"/>
    <cellStyle name="Moneda 3 9" xfId="883" xr:uid="{00000000-0005-0000-0000-000009030000}"/>
    <cellStyle name="Moneda 30" xfId="867" xr:uid="{00000000-0005-0000-0000-00000A030000}"/>
    <cellStyle name="Moneda 31" xfId="869" xr:uid="{00000000-0005-0000-0000-00000B030000}"/>
    <cellStyle name="Moneda 32" xfId="871" xr:uid="{00000000-0005-0000-0000-00000C030000}"/>
    <cellStyle name="Moneda 33" xfId="873" xr:uid="{00000000-0005-0000-0000-00000D030000}"/>
    <cellStyle name="Moneda 34" xfId="876" xr:uid="{00000000-0005-0000-0000-00000E030000}"/>
    <cellStyle name="Moneda 35" xfId="884" xr:uid="{00000000-0005-0000-0000-00000F030000}"/>
    <cellStyle name="Moneda 36" xfId="1414" xr:uid="{00000000-0005-0000-0000-000010030000}"/>
    <cellStyle name="Moneda 37" xfId="1408" xr:uid="{00000000-0005-0000-0000-000011030000}"/>
    <cellStyle name="Moneda 38" xfId="1417" xr:uid="{00000000-0005-0000-0000-000012030000}"/>
    <cellStyle name="Moneda 39" xfId="1410" xr:uid="{00000000-0005-0000-0000-000013030000}"/>
    <cellStyle name="Moneda 4" xfId="885" xr:uid="{00000000-0005-0000-0000-000014030000}"/>
    <cellStyle name="Moneda 4 10" xfId="888" xr:uid="{00000000-0005-0000-0000-000015030000}"/>
    <cellStyle name="Moneda 4 11" xfId="889" xr:uid="{00000000-0005-0000-0000-000016030000}"/>
    <cellStyle name="Moneda 4 2" xfId="890" xr:uid="{00000000-0005-0000-0000-000017030000}"/>
    <cellStyle name="Moneda 4 2 2" xfId="891" xr:uid="{00000000-0005-0000-0000-000018030000}"/>
    <cellStyle name="Moneda 4 3" xfId="892" xr:uid="{00000000-0005-0000-0000-000019030000}"/>
    <cellStyle name="Moneda 4 3 2" xfId="893" xr:uid="{00000000-0005-0000-0000-00001A030000}"/>
    <cellStyle name="Moneda 4 4" xfId="822" xr:uid="{00000000-0005-0000-0000-00001B030000}"/>
    <cellStyle name="Moneda 4 4 2" xfId="172" xr:uid="{00000000-0005-0000-0000-00001C030000}"/>
    <cellStyle name="Moneda 4 5" xfId="824" xr:uid="{00000000-0005-0000-0000-00001D030000}"/>
    <cellStyle name="Moneda 4 6" xfId="827" xr:uid="{00000000-0005-0000-0000-00001E030000}"/>
    <cellStyle name="Moneda 4 7" xfId="830" xr:uid="{00000000-0005-0000-0000-00001F030000}"/>
    <cellStyle name="Moneda 4 8" xfId="894" xr:uid="{00000000-0005-0000-0000-000020030000}"/>
    <cellStyle name="Moneda 4 9" xfId="298" xr:uid="{00000000-0005-0000-0000-000021030000}"/>
    <cellStyle name="Moneda 5" xfId="895" xr:uid="{00000000-0005-0000-0000-000022030000}"/>
    <cellStyle name="Moneda 5 10" xfId="152" xr:uid="{00000000-0005-0000-0000-000023030000}"/>
    <cellStyle name="Moneda 5 2" xfId="520" xr:uid="{00000000-0005-0000-0000-000024030000}"/>
    <cellStyle name="Moneda 5 3" xfId="314" xr:uid="{00000000-0005-0000-0000-000025030000}"/>
    <cellStyle name="Moneda 5 4" xfId="320" xr:uid="{00000000-0005-0000-0000-000026030000}"/>
    <cellStyle name="Moneda 5 5" xfId="898" xr:uid="{00000000-0005-0000-0000-000027030000}"/>
    <cellStyle name="Moneda 5 6" xfId="899" xr:uid="{00000000-0005-0000-0000-000028030000}"/>
    <cellStyle name="Moneda 5 7" xfId="900" xr:uid="{00000000-0005-0000-0000-000029030000}"/>
    <cellStyle name="Moneda 5 8" xfId="901" xr:uid="{00000000-0005-0000-0000-00002A030000}"/>
    <cellStyle name="Moneda 5 9" xfId="902" xr:uid="{00000000-0005-0000-0000-00002B030000}"/>
    <cellStyle name="Moneda 6" xfId="903" xr:uid="{00000000-0005-0000-0000-00002C030000}"/>
    <cellStyle name="Moneda 6 10" xfId="904" xr:uid="{00000000-0005-0000-0000-00002D030000}"/>
    <cellStyle name="Moneda 6 2" xfId="905" xr:uid="{00000000-0005-0000-0000-00002E030000}"/>
    <cellStyle name="Moneda 6 2 2" xfId="906" xr:uid="{00000000-0005-0000-0000-00002F030000}"/>
    <cellStyle name="Moneda 6 3" xfId="907" xr:uid="{00000000-0005-0000-0000-000030030000}"/>
    <cellStyle name="Moneda 6 4" xfId="908" xr:uid="{00000000-0005-0000-0000-000031030000}"/>
    <cellStyle name="Moneda 6 5" xfId="909" xr:uid="{00000000-0005-0000-0000-000032030000}"/>
    <cellStyle name="Moneda 6 6" xfId="910" xr:uid="{00000000-0005-0000-0000-000033030000}"/>
    <cellStyle name="Moneda 6 7" xfId="911" xr:uid="{00000000-0005-0000-0000-000034030000}"/>
    <cellStyle name="Moneda 6 8" xfId="912" xr:uid="{00000000-0005-0000-0000-000035030000}"/>
    <cellStyle name="Moneda 6 9" xfId="125" xr:uid="{00000000-0005-0000-0000-000036030000}"/>
    <cellStyle name="Moneda 6_La Reina_OK" xfId="913" xr:uid="{00000000-0005-0000-0000-000037030000}"/>
    <cellStyle name="Moneda 7" xfId="510" xr:uid="{00000000-0005-0000-0000-000038030000}"/>
    <cellStyle name="Moneda 7 10" xfId="914" xr:uid="{00000000-0005-0000-0000-000039030000}"/>
    <cellStyle name="Moneda 7 2" xfId="915" xr:uid="{00000000-0005-0000-0000-00003A030000}"/>
    <cellStyle name="Moneda 7 2 2" xfId="916" xr:uid="{00000000-0005-0000-0000-00003B030000}"/>
    <cellStyle name="Moneda 7 3" xfId="917" xr:uid="{00000000-0005-0000-0000-00003C030000}"/>
    <cellStyle name="Moneda 7 3 2" xfId="918" xr:uid="{00000000-0005-0000-0000-00003D030000}"/>
    <cellStyle name="Moneda 7 4" xfId="921" xr:uid="{00000000-0005-0000-0000-00003E030000}"/>
    <cellStyle name="Moneda 7 4 2" xfId="922" xr:uid="{00000000-0005-0000-0000-00003F030000}"/>
    <cellStyle name="Moneda 7 5" xfId="923" xr:uid="{00000000-0005-0000-0000-000040030000}"/>
    <cellStyle name="Moneda 7 6" xfId="924" xr:uid="{00000000-0005-0000-0000-000041030000}"/>
    <cellStyle name="Moneda 7 7" xfId="925" xr:uid="{00000000-0005-0000-0000-000042030000}"/>
    <cellStyle name="Moneda 7 8" xfId="926" xr:uid="{00000000-0005-0000-0000-000043030000}"/>
    <cellStyle name="Moneda 7 9" xfId="927" xr:uid="{00000000-0005-0000-0000-000044030000}"/>
    <cellStyle name="Moneda 7_PRESUPUESTO EUGENIA DE DUEÑAS_18-05-09_FINALIZADO_" xfId="928" xr:uid="{00000000-0005-0000-0000-000045030000}"/>
    <cellStyle name="Moneda 8" xfId="388" xr:uid="{00000000-0005-0000-0000-000046030000}"/>
    <cellStyle name="Moneda 8 2" xfId="929" xr:uid="{00000000-0005-0000-0000-000047030000}"/>
    <cellStyle name="Moneda 8 2 2" xfId="930" xr:uid="{00000000-0005-0000-0000-000048030000}"/>
    <cellStyle name="Moneda 8 3" xfId="931" xr:uid="{00000000-0005-0000-0000-000049030000}"/>
    <cellStyle name="Moneda 8 3 2" xfId="932" xr:uid="{00000000-0005-0000-0000-00004A030000}"/>
    <cellStyle name="Moneda 8 4" xfId="933" xr:uid="{00000000-0005-0000-0000-00004B030000}"/>
    <cellStyle name="Moneda 8 4 2" xfId="934" xr:uid="{00000000-0005-0000-0000-00004C030000}"/>
    <cellStyle name="Moneda 8 5" xfId="935" xr:uid="{00000000-0005-0000-0000-00004D030000}"/>
    <cellStyle name="Moneda 8 6" xfId="936" xr:uid="{00000000-0005-0000-0000-00004E030000}"/>
    <cellStyle name="Moneda 8 7" xfId="4" xr:uid="{00000000-0005-0000-0000-00004F030000}"/>
    <cellStyle name="Moneda 8 8" xfId="937" xr:uid="{00000000-0005-0000-0000-000050030000}"/>
    <cellStyle name="Moneda 8 9" xfId="938" xr:uid="{00000000-0005-0000-0000-000051030000}"/>
    <cellStyle name="Moneda 9" xfId="474" xr:uid="{00000000-0005-0000-0000-000052030000}"/>
    <cellStyle name="Moneda 9 2" xfId="940" xr:uid="{00000000-0005-0000-0000-000053030000}"/>
    <cellStyle name="Moneda 9 2 2" xfId="941" xr:uid="{00000000-0005-0000-0000-000054030000}"/>
    <cellStyle name="Moneda 9 3" xfId="942" xr:uid="{00000000-0005-0000-0000-000055030000}"/>
    <cellStyle name="Moneda 9 3 2" xfId="943" xr:uid="{00000000-0005-0000-0000-000056030000}"/>
    <cellStyle name="Moneda 9 4" xfId="944" xr:uid="{00000000-0005-0000-0000-000057030000}"/>
    <cellStyle name="Moneda 9 4 2" xfId="945" xr:uid="{00000000-0005-0000-0000-000058030000}"/>
    <cellStyle name="Moneda 9 5" xfId="946" xr:uid="{00000000-0005-0000-0000-000059030000}"/>
    <cellStyle name="Moneda 9_Caseta" xfId="947" xr:uid="{00000000-0005-0000-0000-00005A030000}"/>
    <cellStyle name="Neutral 2" xfId="948" xr:uid="{00000000-0005-0000-0000-00005B030000}"/>
    <cellStyle name="Neutral 3" xfId="949" xr:uid="{00000000-0005-0000-0000-00005C030000}"/>
    <cellStyle name="Normal" xfId="0" builtinId="0"/>
    <cellStyle name="Normal 1" xfId="950" xr:uid="{00000000-0005-0000-0000-00005E030000}"/>
    <cellStyle name="Normal 10" xfId="951" xr:uid="{00000000-0005-0000-0000-00005F030000}"/>
    <cellStyle name="Normal 10 2" xfId="952" xr:uid="{00000000-0005-0000-0000-000060030000}"/>
    <cellStyle name="Normal 10 2 2" xfId="953" xr:uid="{00000000-0005-0000-0000-000061030000}"/>
    <cellStyle name="Normal 10 2 3" xfId="954" xr:uid="{00000000-0005-0000-0000-000062030000}"/>
    <cellStyle name="Normal 10 3" xfId="534" xr:uid="{00000000-0005-0000-0000-000063030000}"/>
    <cellStyle name="Normal 10 4" xfId="955" xr:uid="{00000000-0005-0000-0000-000064030000}"/>
    <cellStyle name="Normal 11" xfId="956" xr:uid="{00000000-0005-0000-0000-000065030000}"/>
    <cellStyle name="Normal 11 2" xfId="957" xr:uid="{00000000-0005-0000-0000-000066030000}"/>
    <cellStyle name="Normal 11 3" xfId="958" xr:uid="{00000000-0005-0000-0000-000067030000}"/>
    <cellStyle name="Normal 11 4" xfId="959" xr:uid="{00000000-0005-0000-0000-000068030000}"/>
    <cellStyle name="Normal 11 5" xfId="1409" xr:uid="{00000000-0005-0000-0000-000069030000}"/>
    <cellStyle name="Normal 12" xfId="960" xr:uid="{00000000-0005-0000-0000-00006A030000}"/>
    <cellStyle name="Normal 12 2" xfId="961" xr:uid="{00000000-0005-0000-0000-00006B030000}"/>
    <cellStyle name="Normal 12 3" xfId="43" xr:uid="{00000000-0005-0000-0000-00006C030000}"/>
    <cellStyle name="Normal 12 4" xfId="962" xr:uid="{00000000-0005-0000-0000-00006D030000}"/>
    <cellStyle name="Normal 13" xfId="963" xr:uid="{00000000-0005-0000-0000-00006E030000}"/>
    <cellStyle name="Normal 13 2" xfId="964" xr:uid="{00000000-0005-0000-0000-00006F030000}"/>
    <cellStyle name="Normal 13 3" xfId="965" xr:uid="{00000000-0005-0000-0000-000070030000}"/>
    <cellStyle name="Normal 13 4" xfId="966" xr:uid="{00000000-0005-0000-0000-000071030000}"/>
    <cellStyle name="Normal 14" xfId="967" xr:uid="{00000000-0005-0000-0000-000072030000}"/>
    <cellStyle name="Normal 14 2" xfId="968" xr:uid="{00000000-0005-0000-0000-000073030000}"/>
    <cellStyle name="Normal 14 3" xfId="969" xr:uid="{00000000-0005-0000-0000-000074030000}"/>
    <cellStyle name="Normal 14 4" xfId="970" xr:uid="{00000000-0005-0000-0000-000075030000}"/>
    <cellStyle name="Normal 15" xfId="971" xr:uid="{00000000-0005-0000-0000-000076030000}"/>
    <cellStyle name="Normal 15 2" xfId="973" xr:uid="{00000000-0005-0000-0000-000077030000}"/>
    <cellStyle name="Normal 15 3" xfId="975" xr:uid="{00000000-0005-0000-0000-000078030000}"/>
    <cellStyle name="Normal 15 4" xfId="977" xr:uid="{00000000-0005-0000-0000-000079030000}"/>
    <cellStyle name="Normal 16" xfId="979" xr:uid="{00000000-0005-0000-0000-00007A030000}"/>
    <cellStyle name="Normal 16 2" xfId="981" xr:uid="{00000000-0005-0000-0000-00007B030000}"/>
    <cellStyle name="Normal 16 3" xfId="983" xr:uid="{00000000-0005-0000-0000-00007C030000}"/>
    <cellStyle name="Normal 16 4" xfId="985" xr:uid="{00000000-0005-0000-0000-00007D030000}"/>
    <cellStyle name="Normal 17" xfId="987" xr:uid="{00000000-0005-0000-0000-00007E030000}"/>
    <cellStyle name="Normal 17 2" xfId="989" xr:uid="{00000000-0005-0000-0000-00007F030000}"/>
    <cellStyle name="Normal 17 3" xfId="991" xr:uid="{00000000-0005-0000-0000-000080030000}"/>
    <cellStyle name="Normal 17 4" xfId="993" xr:uid="{00000000-0005-0000-0000-000081030000}"/>
    <cellStyle name="Normal 18" xfId="996" xr:uid="{00000000-0005-0000-0000-000082030000}"/>
    <cellStyle name="Normal 18 2" xfId="998" xr:uid="{00000000-0005-0000-0000-000083030000}"/>
    <cellStyle name="Normal 18 3" xfId="1000" xr:uid="{00000000-0005-0000-0000-000084030000}"/>
    <cellStyle name="Normal 18 4" xfId="1002" xr:uid="{00000000-0005-0000-0000-000085030000}"/>
    <cellStyle name="Normal 19" xfId="1004" xr:uid="{00000000-0005-0000-0000-000086030000}"/>
    <cellStyle name="Normal 19 2" xfId="1006" xr:uid="{00000000-0005-0000-0000-000087030000}"/>
    <cellStyle name="Normal 19 3" xfId="1008" xr:uid="{00000000-0005-0000-0000-000088030000}"/>
    <cellStyle name="Normal 19 4" xfId="1010" xr:uid="{00000000-0005-0000-0000-000089030000}"/>
    <cellStyle name="Normal 2" xfId="1012" xr:uid="{00000000-0005-0000-0000-00008A030000}"/>
    <cellStyle name="Normal 2 10" xfId="1013" xr:uid="{00000000-0005-0000-0000-00008B030000}"/>
    <cellStyle name="Normal 2 10 2" xfId="1014" xr:uid="{00000000-0005-0000-0000-00008C030000}"/>
    <cellStyle name="Normal 2 10 3" xfId="25" xr:uid="{00000000-0005-0000-0000-00008D030000}"/>
    <cellStyle name="Normal 2 11" xfId="1015" xr:uid="{00000000-0005-0000-0000-00008E030000}"/>
    <cellStyle name="Normal 2 11 2" xfId="1016" xr:uid="{00000000-0005-0000-0000-00008F030000}"/>
    <cellStyle name="Normal 2 11 3" xfId="356" xr:uid="{00000000-0005-0000-0000-000090030000}"/>
    <cellStyle name="Normal 2 12" xfId="1017" xr:uid="{00000000-0005-0000-0000-000091030000}"/>
    <cellStyle name="Normal 2 12 2" xfId="1018" xr:uid="{00000000-0005-0000-0000-000092030000}"/>
    <cellStyle name="Normal 2 12 3" xfId="478" xr:uid="{00000000-0005-0000-0000-000093030000}"/>
    <cellStyle name="Normal 2 13" xfId="1019" xr:uid="{00000000-0005-0000-0000-000094030000}"/>
    <cellStyle name="Normal 2 13 2" xfId="1020" xr:uid="{00000000-0005-0000-0000-000095030000}"/>
    <cellStyle name="Normal 2 13 3" xfId="481" xr:uid="{00000000-0005-0000-0000-000096030000}"/>
    <cellStyle name="Normal 2 14" xfId="1021" xr:uid="{00000000-0005-0000-0000-000097030000}"/>
    <cellStyle name="Normal 2 14 2" xfId="1022" xr:uid="{00000000-0005-0000-0000-000098030000}"/>
    <cellStyle name="Normal 2 14 3" xfId="1023" xr:uid="{00000000-0005-0000-0000-000099030000}"/>
    <cellStyle name="Normal 2 15" xfId="1024" xr:uid="{00000000-0005-0000-0000-00009A030000}"/>
    <cellStyle name="Normal 2 15 2" xfId="451" xr:uid="{00000000-0005-0000-0000-00009B030000}"/>
    <cellStyle name="Normal 2 15 3" xfId="618" xr:uid="{00000000-0005-0000-0000-00009C030000}"/>
    <cellStyle name="Normal 2 16" xfId="1026" xr:uid="{00000000-0005-0000-0000-00009D030000}"/>
    <cellStyle name="Normal 2 16 2" xfId="1028" xr:uid="{00000000-0005-0000-0000-00009E030000}"/>
    <cellStyle name="Normal 2 16 3" xfId="1030" xr:uid="{00000000-0005-0000-0000-00009F030000}"/>
    <cellStyle name="Normal 2 17" xfId="1032" xr:uid="{00000000-0005-0000-0000-0000A0030000}"/>
    <cellStyle name="Normal 2 17 2" xfId="1034" xr:uid="{00000000-0005-0000-0000-0000A1030000}"/>
    <cellStyle name="Normal 2 17 3" xfId="1036" xr:uid="{00000000-0005-0000-0000-0000A2030000}"/>
    <cellStyle name="Normal 2 18" xfId="1038" xr:uid="{00000000-0005-0000-0000-0000A3030000}"/>
    <cellStyle name="Normal 2 18 2" xfId="1040" xr:uid="{00000000-0005-0000-0000-0000A4030000}"/>
    <cellStyle name="Normal 2 18 3" xfId="1042" xr:uid="{00000000-0005-0000-0000-0000A5030000}"/>
    <cellStyle name="Normal 2 19" xfId="1045" xr:uid="{00000000-0005-0000-0000-0000A6030000}"/>
    <cellStyle name="Normal 2 19 2" xfId="1047" xr:uid="{00000000-0005-0000-0000-0000A7030000}"/>
    <cellStyle name="Normal 2 19 3" xfId="1049" xr:uid="{00000000-0005-0000-0000-0000A8030000}"/>
    <cellStyle name="Normal 2 2" xfId="939" xr:uid="{00000000-0005-0000-0000-0000A9030000}"/>
    <cellStyle name="Normal 2 2 2" xfId="1051" xr:uid="{00000000-0005-0000-0000-0000AA030000}"/>
    <cellStyle name="Normal 2 2 2 2" xfId="1052" xr:uid="{00000000-0005-0000-0000-0000AB030000}"/>
    <cellStyle name="Normal 2 2 2 3" xfId="1053" xr:uid="{00000000-0005-0000-0000-0000AC030000}"/>
    <cellStyle name="Normal 2 2 3" xfId="1054" xr:uid="{00000000-0005-0000-0000-0000AD030000}"/>
    <cellStyle name="Normal 2 20" xfId="1025" xr:uid="{00000000-0005-0000-0000-0000AE030000}"/>
    <cellStyle name="Normal 2 20 2" xfId="450" xr:uid="{00000000-0005-0000-0000-0000AF030000}"/>
    <cellStyle name="Normal 2 20 3" xfId="619" xr:uid="{00000000-0005-0000-0000-0000B0030000}"/>
    <cellStyle name="Normal 2 21" xfId="1027" xr:uid="{00000000-0005-0000-0000-0000B1030000}"/>
    <cellStyle name="Normal 2 21 2" xfId="1029" xr:uid="{00000000-0005-0000-0000-0000B2030000}"/>
    <cellStyle name="Normal 2 21 3" xfId="1031" xr:uid="{00000000-0005-0000-0000-0000B3030000}"/>
    <cellStyle name="Normal 2 22" xfId="1033" xr:uid="{00000000-0005-0000-0000-0000B4030000}"/>
    <cellStyle name="Normal 2 22 2" xfId="1035" xr:uid="{00000000-0005-0000-0000-0000B5030000}"/>
    <cellStyle name="Normal 2 22 3" xfId="1037" xr:uid="{00000000-0005-0000-0000-0000B6030000}"/>
    <cellStyle name="Normal 2 23" xfId="1039" xr:uid="{00000000-0005-0000-0000-0000B7030000}"/>
    <cellStyle name="Normal 2 23 2" xfId="1041" xr:uid="{00000000-0005-0000-0000-0000B8030000}"/>
    <cellStyle name="Normal 2 23 3" xfId="1043" xr:uid="{00000000-0005-0000-0000-0000B9030000}"/>
    <cellStyle name="Normal 2 24" xfId="1046" xr:uid="{00000000-0005-0000-0000-0000BA030000}"/>
    <cellStyle name="Normal 2 24 2" xfId="1048" xr:uid="{00000000-0005-0000-0000-0000BB030000}"/>
    <cellStyle name="Normal 2 24 3" xfId="1050" xr:uid="{00000000-0005-0000-0000-0000BC030000}"/>
    <cellStyle name="Normal 2 25" xfId="259" xr:uid="{00000000-0005-0000-0000-0000BD030000}"/>
    <cellStyle name="Normal 2 25 2" xfId="392" xr:uid="{00000000-0005-0000-0000-0000BE030000}"/>
    <cellStyle name="Normal 2 25 3" xfId="396" xr:uid="{00000000-0005-0000-0000-0000BF030000}"/>
    <cellStyle name="Normal 2 26" xfId="1055" xr:uid="{00000000-0005-0000-0000-0000C0030000}"/>
    <cellStyle name="Normal 2 26 2" xfId="1057" xr:uid="{00000000-0005-0000-0000-0000C1030000}"/>
    <cellStyle name="Normal 2 26 3" xfId="1059" xr:uid="{00000000-0005-0000-0000-0000C2030000}"/>
    <cellStyle name="Normal 2 27" xfId="1061" xr:uid="{00000000-0005-0000-0000-0000C3030000}"/>
    <cellStyle name="Normal 2 27 2" xfId="1063" xr:uid="{00000000-0005-0000-0000-0000C4030000}"/>
    <cellStyle name="Normal 2 27 3" xfId="1065" xr:uid="{00000000-0005-0000-0000-0000C5030000}"/>
    <cellStyle name="Normal 2 28" xfId="1067" xr:uid="{00000000-0005-0000-0000-0000C6030000}"/>
    <cellStyle name="Normal 2 28 2" xfId="1069" xr:uid="{00000000-0005-0000-0000-0000C7030000}"/>
    <cellStyle name="Normal 2 28 3" xfId="1071" xr:uid="{00000000-0005-0000-0000-0000C8030000}"/>
    <cellStyle name="Normal 2 29" xfId="1073" xr:uid="{00000000-0005-0000-0000-0000C9030000}"/>
    <cellStyle name="Normal 2 29 2" xfId="1075" xr:uid="{00000000-0005-0000-0000-0000CA030000}"/>
    <cellStyle name="Normal 2 29 3" xfId="1077" xr:uid="{00000000-0005-0000-0000-0000CB030000}"/>
    <cellStyle name="Normal 2 3" xfId="188" xr:uid="{00000000-0005-0000-0000-0000CC030000}"/>
    <cellStyle name="Normal 2 3 2" xfId="1080" xr:uid="{00000000-0005-0000-0000-0000CD030000}"/>
    <cellStyle name="Normal 2 3 3" xfId="1081" xr:uid="{00000000-0005-0000-0000-0000CE030000}"/>
    <cellStyle name="Normal 2 30" xfId="258" xr:uid="{00000000-0005-0000-0000-0000CF030000}"/>
    <cellStyle name="Normal 2 30 2" xfId="391" xr:uid="{00000000-0005-0000-0000-0000D0030000}"/>
    <cellStyle name="Normal 2 30 3" xfId="395" xr:uid="{00000000-0005-0000-0000-0000D1030000}"/>
    <cellStyle name="Normal 2 31" xfId="1056" xr:uid="{00000000-0005-0000-0000-0000D2030000}"/>
    <cellStyle name="Normal 2 31 2" xfId="1058" xr:uid="{00000000-0005-0000-0000-0000D3030000}"/>
    <cellStyle name="Normal 2 31 3" xfId="1060" xr:uid="{00000000-0005-0000-0000-0000D4030000}"/>
    <cellStyle name="Normal 2 32" xfId="1062" xr:uid="{00000000-0005-0000-0000-0000D5030000}"/>
    <cellStyle name="Normal 2 32 2" xfId="1064" xr:uid="{00000000-0005-0000-0000-0000D6030000}"/>
    <cellStyle name="Normal 2 32 3" xfId="1066" xr:uid="{00000000-0005-0000-0000-0000D7030000}"/>
    <cellStyle name="Normal 2 33" xfId="1068" xr:uid="{00000000-0005-0000-0000-0000D8030000}"/>
    <cellStyle name="Normal 2 33 2" xfId="1070" xr:uid="{00000000-0005-0000-0000-0000D9030000}"/>
    <cellStyle name="Normal 2 33 3" xfId="1072" xr:uid="{00000000-0005-0000-0000-0000DA030000}"/>
    <cellStyle name="Normal 2 34" xfId="1074" xr:uid="{00000000-0005-0000-0000-0000DB030000}"/>
    <cellStyle name="Normal 2 34 2" xfId="1076" xr:uid="{00000000-0005-0000-0000-0000DC030000}"/>
    <cellStyle name="Normal 2 34 3" xfId="1078" xr:uid="{00000000-0005-0000-0000-0000DD030000}"/>
    <cellStyle name="Normal 2 35" xfId="1082" xr:uid="{00000000-0005-0000-0000-0000DE030000}"/>
    <cellStyle name="Normal 2 35 2" xfId="1083" xr:uid="{00000000-0005-0000-0000-0000DF030000}"/>
    <cellStyle name="Normal 2 36" xfId="1084" xr:uid="{00000000-0005-0000-0000-0000E0030000}"/>
    <cellStyle name="Normal 2 36 2" xfId="1085" xr:uid="{00000000-0005-0000-0000-0000E1030000}"/>
    <cellStyle name="Normal 2 37" xfId="1086" xr:uid="{00000000-0005-0000-0000-0000E2030000}"/>
    <cellStyle name="Normal 2 38" xfId="1087" xr:uid="{00000000-0005-0000-0000-0000E3030000}"/>
    <cellStyle name="Normal 2 4" xfId="192" xr:uid="{00000000-0005-0000-0000-0000E4030000}"/>
    <cellStyle name="Normal 2 4 2" xfId="1088" xr:uid="{00000000-0005-0000-0000-0000E5030000}"/>
    <cellStyle name="Normal 2 4 3" xfId="1089" xr:uid="{00000000-0005-0000-0000-0000E6030000}"/>
    <cellStyle name="Normal 2 5" xfId="1090" xr:uid="{00000000-0005-0000-0000-0000E7030000}"/>
    <cellStyle name="Normal 2 5 2" xfId="1091" xr:uid="{00000000-0005-0000-0000-0000E8030000}"/>
    <cellStyle name="Normal 2 5 3" xfId="1092" xr:uid="{00000000-0005-0000-0000-0000E9030000}"/>
    <cellStyle name="Normal 2 6" xfId="1093" xr:uid="{00000000-0005-0000-0000-0000EA030000}"/>
    <cellStyle name="Normal 2 6 2" xfId="1094" xr:uid="{00000000-0005-0000-0000-0000EB030000}"/>
    <cellStyle name="Normal 2 6 3" xfId="1095" xr:uid="{00000000-0005-0000-0000-0000EC030000}"/>
    <cellStyle name="Normal 2 7" xfId="1096" xr:uid="{00000000-0005-0000-0000-0000ED030000}"/>
    <cellStyle name="Normal 2 7 2" xfId="1097" xr:uid="{00000000-0005-0000-0000-0000EE030000}"/>
    <cellStyle name="Normal 2 7 3" xfId="1098" xr:uid="{00000000-0005-0000-0000-0000EF030000}"/>
    <cellStyle name="Normal 2 8" xfId="1099" xr:uid="{00000000-0005-0000-0000-0000F0030000}"/>
    <cellStyle name="Normal 2 8 2" xfId="1100" xr:uid="{00000000-0005-0000-0000-0000F1030000}"/>
    <cellStyle name="Normal 2 8 3" xfId="1101" xr:uid="{00000000-0005-0000-0000-0000F2030000}"/>
    <cellStyle name="Normal 2 9" xfId="1102" xr:uid="{00000000-0005-0000-0000-0000F3030000}"/>
    <cellStyle name="Normal 2 9 2" xfId="1103" xr:uid="{00000000-0005-0000-0000-0000F4030000}"/>
    <cellStyle name="Normal 2 9 3" xfId="1104" xr:uid="{00000000-0005-0000-0000-0000F5030000}"/>
    <cellStyle name="Normal 2_(HLU) LOTE No. 1 PLAN DE OFERTA DE OBRAS DE INFRAESTRUCTURA" xfId="1105" xr:uid="{00000000-0005-0000-0000-0000F6030000}"/>
    <cellStyle name="Normal 20" xfId="972" xr:uid="{00000000-0005-0000-0000-0000F7030000}"/>
    <cellStyle name="Normal 20 2" xfId="974" xr:uid="{00000000-0005-0000-0000-0000F8030000}"/>
    <cellStyle name="Normal 20 3" xfId="976" xr:uid="{00000000-0005-0000-0000-0000F9030000}"/>
    <cellStyle name="Normal 20 4" xfId="978" xr:uid="{00000000-0005-0000-0000-0000FA030000}"/>
    <cellStyle name="Normal 21" xfId="980" xr:uid="{00000000-0005-0000-0000-0000FB030000}"/>
    <cellStyle name="Normal 21 2" xfId="982" xr:uid="{00000000-0005-0000-0000-0000FC030000}"/>
    <cellStyle name="Normal 21 3" xfId="984" xr:uid="{00000000-0005-0000-0000-0000FD030000}"/>
    <cellStyle name="Normal 21 4" xfId="986" xr:uid="{00000000-0005-0000-0000-0000FE030000}"/>
    <cellStyle name="Normal 22" xfId="988" xr:uid="{00000000-0005-0000-0000-0000FF030000}"/>
    <cellStyle name="Normal 22 2" xfId="990" xr:uid="{00000000-0005-0000-0000-000000040000}"/>
    <cellStyle name="Normal 22 3" xfId="992" xr:uid="{00000000-0005-0000-0000-000001040000}"/>
    <cellStyle name="Normal 22 4" xfId="994" xr:uid="{00000000-0005-0000-0000-000002040000}"/>
    <cellStyle name="Normal 23" xfId="997" xr:uid="{00000000-0005-0000-0000-000003040000}"/>
    <cellStyle name="Normal 23 2" xfId="999" xr:uid="{00000000-0005-0000-0000-000004040000}"/>
    <cellStyle name="Normal 23 3" xfId="1001" xr:uid="{00000000-0005-0000-0000-000005040000}"/>
    <cellStyle name="Normal 23 4" xfId="1003" xr:uid="{00000000-0005-0000-0000-000006040000}"/>
    <cellStyle name="Normal 24" xfId="1005" xr:uid="{00000000-0005-0000-0000-000007040000}"/>
    <cellStyle name="Normal 24 2" xfId="1007" xr:uid="{00000000-0005-0000-0000-000008040000}"/>
    <cellStyle name="Normal 24 3" xfId="1009" xr:uid="{00000000-0005-0000-0000-000009040000}"/>
    <cellStyle name="Normal 24 4" xfId="1011" xr:uid="{00000000-0005-0000-0000-00000A040000}"/>
    <cellStyle name="Normal 25" xfId="1106" xr:uid="{00000000-0005-0000-0000-00000B040000}"/>
    <cellStyle name="Normal 25 2" xfId="1108" xr:uid="{00000000-0005-0000-0000-00000C040000}"/>
    <cellStyle name="Normal 25 3" xfId="1110" xr:uid="{00000000-0005-0000-0000-00000D040000}"/>
    <cellStyle name="Normal 25 4" xfId="1112" xr:uid="{00000000-0005-0000-0000-00000E040000}"/>
    <cellStyle name="Normal 26" xfId="1114" xr:uid="{00000000-0005-0000-0000-00000F040000}"/>
    <cellStyle name="Normal 26 2" xfId="878" xr:uid="{00000000-0005-0000-0000-000010040000}"/>
    <cellStyle name="Normal 26 3" xfId="886" xr:uid="{00000000-0005-0000-0000-000011040000}"/>
    <cellStyle name="Normal 26 4" xfId="896" xr:uid="{00000000-0005-0000-0000-000012040000}"/>
    <cellStyle name="Normal 27" xfId="418" xr:uid="{00000000-0005-0000-0000-000013040000}"/>
    <cellStyle name="Normal 27 2" xfId="422" xr:uid="{00000000-0005-0000-0000-000014040000}"/>
    <cellStyle name="Normal 27 3" xfId="429" xr:uid="{00000000-0005-0000-0000-000015040000}"/>
    <cellStyle name="Normal 27 4" xfId="1116" xr:uid="{00000000-0005-0000-0000-000016040000}"/>
    <cellStyle name="Normal 28" xfId="530" xr:uid="{00000000-0005-0000-0000-000017040000}"/>
    <cellStyle name="Normal 28 2" xfId="1118" xr:uid="{00000000-0005-0000-0000-000018040000}"/>
    <cellStyle name="Normal 28 3" xfId="1120" xr:uid="{00000000-0005-0000-0000-000019040000}"/>
    <cellStyle name="Normal 28 4" xfId="1122" xr:uid="{00000000-0005-0000-0000-00001A040000}"/>
    <cellStyle name="Normal 29" xfId="426" xr:uid="{00000000-0005-0000-0000-00001B040000}"/>
    <cellStyle name="Normal 29 2" xfId="1124" xr:uid="{00000000-0005-0000-0000-00001C040000}"/>
    <cellStyle name="Normal 29 3" xfId="90" xr:uid="{00000000-0005-0000-0000-00001D040000}"/>
    <cellStyle name="Normal 29 4" xfId="1126" xr:uid="{00000000-0005-0000-0000-00001E040000}"/>
    <cellStyle name="Normal 3" xfId="1128" xr:uid="{00000000-0005-0000-0000-00001F040000}"/>
    <cellStyle name="Normal 3 2" xfId="1129" xr:uid="{00000000-0005-0000-0000-000020040000}"/>
    <cellStyle name="Normal 3 2 2" xfId="1130" xr:uid="{00000000-0005-0000-0000-000021040000}"/>
    <cellStyle name="Normal 3 2 2 2" xfId="1131" xr:uid="{00000000-0005-0000-0000-000022040000}"/>
    <cellStyle name="Normal 3 2 3" xfId="1132" xr:uid="{00000000-0005-0000-0000-000023040000}"/>
    <cellStyle name="Normal 3 2 3 2" xfId="1133" xr:uid="{00000000-0005-0000-0000-000024040000}"/>
    <cellStyle name="Normal 3 2 4" xfId="1134" xr:uid="{00000000-0005-0000-0000-000025040000}"/>
    <cellStyle name="Normal 3 2 4 2" xfId="1135" xr:uid="{00000000-0005-0000-0000-000026040000}"/>
    <cellStyle name="Normal 3 2 5" xfId="1136" xr:uid="{00000000-0005-0000-0000-000027040000}"/>
    <cellStyle name="Normal 3 2 5 2" xfId="1137" xr:uid="{00000000-0005-0000-0000-000028040000}"/>
    <cellStyle name="Normal 3 2 6" xfId="1138" xr:uid="{00000000-0005-0000-0000-000029040000}"/>
    <cellStyle name="Normal 3 3" xfId="194" xr:uid="{00000000-0005-0000-0000-00002A040000}"/>
    <cellStyle name="Normal 3 3 2" xfId="1139" xr:uid="{00000000-0005-0000-0000-00002B040000}"/>
    <cellStyle name="Normal 3 3 3" xfId="1140" xr:uid="{00000000-0005-0000-0000-00002C040000}"/>
    <cellStyle name="Normal 3 3 4" xfId="1141" xr:uid="{00000000-0005-0000-0000-00002D040000}"/>
    <cellStyle name="Normal 3 3 5" xfId="1142" xr:uid="{00000000-0005-0000-0000-00002E040000}"/>
    <cellStyle name="Normal 3 3 6" xfId="1143" xr:uid="{00000000-0005-0000-0000-00002F040000}"/>
    <cellStyle name="Normal 3 4" xfId="196" xr:uid="{00000000-0005-0000-0000-000030040000}"/>
    <cellStyle name="Normal 3 5" xfId="1144" xr:uid="{00000000-0005-0000-0000-000031040000}"/>
    <cellStyle name="Normal 3 6" xfId="1145" xr:uid="{00000000-0005-0000-0000-000032040000}"/>
    <cellStyle name="Normal 3 6 2" xfId="714" xr:uid="{00000000-0005-0000-0000-000033040000}"/>
    <cellStyle name="Normal 3 6 2 2" xfId="717" xr:uid="{00000000-0005-0000-0000-000034040000}"/>
    <cellStyle name="Normal 3 6 3" xfId="724" xr:uid="{00000000-0005-0000-0000-000035040000}"/>
    <cellStyle name="Normal 3 6 3 2" xfId="45" xr:uid="{00000000-0005-0000-0000-000036040000}"/>
    <cellStyle name="Normal 3 6 4" xfId="731" xr:uid="{00000000-0005-0000-0000-000037040000}"/>
    <cellStyle name="Normal 3 6 4 2" xfId="734" xr:uid="{00000000-0005-0000-0000-000038040000}"/>
    <cellStyle name="Normal 3 6 4 2 2" xfId="1146" xr:uid="{00000000-0005-0000-0000-000039040000}"/>
    <cellStyle name="Normal 3 6 4 3" xfId="737" xr:uid="{00000000-0005-0000-0000-00003A040000}"/>
    <cellStyle name="Normal 3 6 5" xfId="742" xr:uid="{00000000-0005-0000-0000-00003B040000}"/>
    <cellStyle name="Normal 3 7" xfId="1147" xr:uid="{00000000-0005-0000-0000-00003C040000}"/>
    <cellStyle name="Normal 3 8" xfId="1148" xr:uid="{00000000-0005-0000-0000-00003D040000}"/>
    <cellStyle name="Normal 3 9" xfId="1411" xr:uid="{00000000-0005-0000-0000-00003E040000}"/>
    <cellStyle name="Normal 3_Caseta" xfId="1149" xr:uid="{00000000-0005-0000-0000-00003F040000}"/>
    <cellStyle name="Normal 30" xfId="1107" xr:uid="{00000000-0005-0000-0000-000040040000}"/>
    <cellStyle name="Normal 30 2" xfId="1109" xr:uid="{00000000-0005-0000-0000-000041040000}"/>
    <cellStyle name="Normal 30 3" xfId="1111" xr:uid="{00000000-0005-0000-0000-000042040000}"/>
    <cellStyle name="Normal 30 4" xfId="1113" xr:uid="{00000000-0005-0000-0000-000043040000}"/>
    <cellStyle name="Normal 31" xfId="1115" xr:uid="{00000000-0005-0000-0000-000044040000}"/>
    <cellStyle name="Normal 31 2" xfId="879" xr:uid="{00000000-0005-0000-0000-000045040000}"/>
    <cellStyle name="Normal 31 3" xfId="887" xr:uid="{00000000-0005-0000-0000-000046040000}"/>
    <cellStyle name="Normal 31 4" xfId="897" xr:uid="{00000000-0005-0000-0000-000047040000}"/>
    <cellStyle name="Normal 32" xfId="417" xr:uid="{00000000-0005-0000-0000-000048040000}"/>
    <cellStyle name="Normal 32 2" xfId="421" xr:uid="{00000000-0005-0000-0000-000049040000}"/>
    <cellStyle name="Normal 32 3" xfId="428" xr:uid="{00000000-0005-0000-0000-00004A040000}"/>
    <cellStyle name="Normal 32 4" xfId="1117" xr:uid="{00000000-0005-0000-0000-00004B040000}"/>
    <cellStyle name="Normal 33" xfId="531" xr:uid="{00000000-0005-0000-0000-00004C040000}"/>
    <cellStyle name="Normal 33 2" xfId="1119" xr:uid="{00000000-0005-0000-0000-00004D040000}"/>
    <cellStyle name="Normal 33 3" xfId="1121" xr:uid="{00000000-0005-0000-0000-00004E040000}"/>
    <cellStyle name="Normal 33 4" xfId="1123" xr:uid="{00000000-0005-0000-0000-00004F040000}"/>
    <cellStyle name="Normal 33 5" xfId="1412" xr:uid="{00000000-0005-0000-0000-000050040000}"/>
    <cellStyle name="Normal 34" xfId="425" xr:uid="{00000000-0005-0000-0000-000051040000}"/>
    <cellStyle name="Normal 34 2" xfId="1125" xr:uid="{00000000-0005-0000-0000-000052040000}"/>
    <cellStyle name="Normal 34 3" xfId="89" xr:uid="{00000000-0005-0000-0000-000053040000}"/>
    <cellStyle name="Normal 34 4" xfId="1127" xr:uid="{00000000-0005-0000-0000-000054040000}"/>
    <cellStyle name="Normal 35" xfId="433" xr:uid="{00000000-0005-0000-0000-000055040000}"/>
    <cellStyle name="Normal 36" xfId="1150" xr:uid="{00000000-0005-0000-0000-000056040000}"/>
    <cellStyle name="Normal 36 2" xfId="1152" xr:uid="{00000000-0005-0000-0000-000057040000}"/>
    <cellStyle name="Normal 36 2 2" xfId="1153" xr:uid="{00000000-0005-0000-0000-000058040000}"/>
    <cellStyle name="Normal 36 3" xfId="1154" xr:uid="{00000000-0005-0000-0000-000059040000}"/>
    <cellStyle name="Normal 36 3 2" xfId="1155" xr:uid="{00000000-0005-0000-0000-00005A040000}"/>
    <cellStyle name="Normal 36 4" xfId="1156" xr:uid="{00000000-0005-0000-0000-00005B040000}"/>
    <cellStyle name="Normal 37" xfId="1157" xr:uid="{00000000-0005-0000-0000-00005C040000}"/>
    <cellStyle name="Normal 37 2" xfId="1159" xr:uid="{00000000-0005-0000-0000-00005D040000}"/>
    <cellStyle name="Normal 38" xfId="1161" xr:uid="{00000000-0005-0000-0000-00005E040000}"/>
    <cellStyle name="Normal 38 2" xfId="1163" xr:uid="{00000000-0005-0000-0000-00005F040000}"/>
    <cellStyle name="Normal 38 2 2" xfId="1165" xr:uid="{00000000-0005-0000-0000-000060040000}"/>
    <cellStyle name="Normal 38 3" xfId="1167" xr:uid="{00000000-0005-0000-0000-000061040000}"/>
    <cellStyle name="Normal 38 3 2" xfId="1169" xr:uid="{00000000-0005-0000-0000-000062040000}"/>
    <cellStyle name="Normal 38 4" xfId="1170" xr:uid="{00000000-0005-0000-0000-000063040000}"/>
    <cellStyle name="Normal 39" xfId="1171" xr:uid="{00000000-0005-0000-0000-000064040000}"/>
    <cellStyle name="Normal 4" xfId="1173" xr:uid="{00000000-0005-0000-0000-000065040000}"/>
    <cellStyle name="Normal 4 2" xfId="1174" xr:uid="{00000000-0005-0000-0000-000066040000}"/>
    <cellStyle name="Normal 4 2 2" xfId="1175" xr:uid="{00000000-0005-0000-0000-000067040000}"/>
    <cellStyle name="Normal 4 3" xfId="198" xr:uid="{00000000-0005-0000-0000-000068040000}"/>
    <cellStyle name="Normal 4 4" xfId="200" xr:uid="{00000000-0005-0000-0000-000069040000}"/>
    <cellStyle name="Normal 4_Caseta" xfId="1176" xr:uid="{00000000-0005-0000-0000-00006A040000}"/>
    <cellStyle name="Normal 40" xfId="432" xr:uid="{00000000-0005-0000-0000-00006B040000}"/>
    <cellStyle name="Normal 40 2" xfId="1177" xr:uid="{00000000-0005-0000-0000-00006C040000}"/>
    <cellStyle name="Normal 40 2 2" xfId="995" xr:uid="{00000000-0005-0000-0000-00006D040000}"/>
    <cellStyle name="Normal 40 2 2 2" xfId="1178" xr:uid="{00000000-0005-0000-0000-00006E040000}"/>
    <cellStyle name="Normal 40 2 2 2 2" xfId="1179" xr:uid="{00000000-0005-0000-0000-00006F040000}"/>
    <cellStyle name="Normal 40 2 2 3" xfId="1180" xr:uid="{00000000-0005-0000-0000-000070040000}"/>
    <cellStyle name="Normal 40 2 3" xfId="1181" xr:uid="{00000000-0005-0000-0000-000071040000}"/>
    <cellStyle name="Normal 40 2 3 2" xfId="281" xr:uid="{00000000-0005-0000-0000-000072040000}"/>
    <cellStyle name="Normal 40 2 3 2 2" xfId="1182" xr:uid="{00000000-0005-0000-0000-000073040000}"/>
    <cellStyle name="Normal 40 2 3 3" xfId="138" xr:uid="{00000000-0005-0000-0000-000074040000}"/>
    <cellStyle name="Normal 40 2 4" xfId="41" xr:uid="{00000000-0005-0000-0000-000075040000}"/>
    <cellStyle name="Normal 40 2 4 2" xfId="141" xr:uid="{00000000-0005-0000-0000-000076040000}"/>
    <cellStyle name="Normal 40 2 4 2 2" xfId="1183" xr:uid="{00000000-0005-0000-0000-000077040000}"/>
    <cellStyle name="Normal 40 2 4 2 2 2 2" xfId="1184" xr:uid="{00000000-0005-0000-0000-000078040000}"/>
    <cellStyle name="Normal 40 2 4 2 2 2 2 2" xfId="1185" xr:uid="{00000000-0005-0000-0000-000079040000}"/>
    <cellStyle name="Normal 40 2 4 2 2 2 2 3" xfId="1186" xr:uid="{00000000-0005-0000-0000-00007A040000}"/>
    <cellStyle name="Normal 40 2 4 2 2 2 2 4" xfId="24" xr:uid="{00000000-0005-0000-0000-00007B040000}"/>
    <cellStyle name="Normal 40 2 4 2 2 2 2 4 2" xfId="787" xr:uid="{00000000-0005-0000-0000-00007C040000}"/>
    <cellStyle name="Normal 40 2 4 3" xfId="144" xr:uid="{00000000-0005-0000-0000-00007D040000}"/>
    <cellStyle name="Normal 40 2 5" xfId="55" xr:uid="{00000000-0005-0000-0000-00007E040000}"/>
    <cellStyle name="Normal 40 2 5 2" xfId="151" xr:uid="{00000000-0005-0000-0000-00007F040000}"/>
    <cellStyle name="Normal 40 2 6" xfId="61" xr:uid="{00000000-0005-0000-0000-000080040000}"/>
    <cellStyle name="Normal 40 3" xfId="1187" xr:uid="{00000000-0005-0000-0000-000081040000}"/>
    <cellStyle name="Normal 41" xfId="1151" xr:uid="{00000000-0005-0000-0000-000082040000}"/>
    <cellStyle name="Normal 42" xfId="1158" xr:uid="{00000000-0005-0000-0000-000083040000}"/>
    <cellStyle name="Normal 42 2" xfId="1160" xr:uid="{00000000-0005-0000-0000-000084040000}"/>
    <cellStyle name="Normal 43" xfId="1162" xr:uid="{00000000-0005-0000-0000-000085040000}"/>
    <cellStyle name="Normal 43 2" xfId="1164" xr:uid="{00000000-0005-0000-0000-000086040000}"/>
    <cellStyle name="Normal 43 2 2" xfId="1166" xr:uid="{00000000-0005-0000-0000-000087040000}"/>
    <cellStyle name="Normal 43 3" xfId="1168" xr:uid="{00000000-0005-0000-0000-000088040000}"/>
    <cellStyle name="Normal 44" xfId="1172" xr:uid="{00000000-0005-0000-0000-000089040000}"/>
    <cellStyle name="Normal 44 2" xfId="1188" xr:uid="{00000000-0005-0000-0000-00008A040000}"/>
    <cellStyle name="Normal 45" xfId="1189" xr:uid="{00000000-0005-0000-0000-00008B040000}"/>
    <cellStyle name="Normal 46" xfId="1190" xr:uid="{00000000-0005-0000-0000-00008C040000}"/>
    <cellStyle name="Normal 47" xfId="1192" xr:uid="{00000000-0005-0000-0000-00008D040000}"/>
    <cellStyle name="Normal 47 2" xfId="1194" xr:uid="{00000000-0005-0000-0000-00008E040000}"/>
    <cellStyle name="Normal 47 2 2" xfId="662" xr:uid="{00000000-0005-0000-0000-00008F040000}"/>
    <cellStyle name="Normal 48" xfId="1195" xr:uid="{00000000-0005-0000-0000-000090040000}"/>
    <cellStyle name="Normal 49" xfId="1399" xr:uid="{00000000-0005-0000-0000-000091040000}"/>
    <cellStyle name="Normal 5" xfId="1196" xr:uid="{00000000-0005-0000-0000-000092040000}"/>
    <cellStyle name="Normal 5 2" xfId="1197" xr:uid="{00000000-0005-0000-0000-000093040000}"/>
    <cellStyle name="Normal 5 2 2" xfId="1198" xr:uid="{00000000-0005-0000-0000-000094040000}"/>
    <cellStyle name="Normal 5 2 2 2" xfId="1199" xr:uid="{00000000-0005-0000-0000-000095040000}"/>
    <cellStyle name="Normal 5 2 3" xfId="1200" xr:uid="{00000000-0005-0000-0000-000096040000}"/>
    <cellStyle name="Normal 5 3" xfId="28" xr:uid="{00000000-0005-0000-0000-000097040000}"/>
    <cellStyle name="Normal 5 3 2" xfId="1201" xr:uid="{00000000-0005-0000-0000-000098040000}"/>
    <cellStyle name="Normal 5 4" xfId="11" xr:uid="{00000000-0005-0000-0000-000099040000}"/>
    <cellStyle name="Normal 5_Plan Oferta-LetonaI_CC" xfId="1202" xr:uid="{00000000-0005-0000-0000-00009A040000}"/>
    <cellStyle name="Normal 50" xfId="1413" xr:uid="{00000000-0005-0000-0000-00009B040000}"/>
    <cellStyle name="Normal 51" xfId="1191" xr:uid="{00000000-0005-0000-0000-00009C040000}"/>
    <cellStyle name="Normal 52" xfId="1193" xr:uid="{00000000-0005-0000-0000-00009D040000}"/>
    <cellStyle name="Normal 53" xfId="1418" xr:uid="{00000000-0005-0000-0000-00009E040000}"/>
    <cellStyle name="Normal 6" xfId="1203" xr:uid="{00000000-0005-0000-0000-00009F040000}"/>
    <cellStyle name="Normal 6 2" xfId="1204" xr:uid="{00000000-0005-0000-0000-0000A0040000}"/>
    <cellStyle name="Normal 6 3" xfId="1205" xr:uid="{00000000-0005-0000-0000-0000A1040000}"/>
    <cellStyle name="Normal 6 4" xfId="1206" xr:uid="{00000000-0005-0000-0000-0000A2040000}"/>
    <cellStyle name="Normal 7" xfId="1207" xr:uid="{00000000-0005-0000-0000-0000A3040000}"/>
    <cellStyle name="Normal 7 2" xfId="20" xr:uid="{00000000-0005-0000-0000-0000A4040000}"/>
    <cellStyle name="Normal 7 3" xfId="1208" xr:uid="{00000000-0005-0000-0000-0000A5040000}"/>
    <cellStyle name="Normal 7 4" xfId="1209" xr:uid="{00000000-0005-0000-0000-0000A6040000}"/>
    <cellStyle name="Normal 8" xfId="1210" xr:uid="{00000000-0005-0000-0000-0000A7040000}"/>
    <cellStyle name="Normal 8 2" xfId="1211" xr:uid="{00000000-0005-0000-0000-0000A8040000}"/>
    <cellStyle name="Normal 8 3" xfId="1212" xr:uid="{00000000-0005-0000-0000-0000A9040000}"/>
    <cellStyle name="Normal 8 4" xfId="1213" xr:uid="{00000000-0005-0000-0000-0000AA040000}"/>
    <cellStyle name="Normal 9" xfId="1214" xr:uid="{00000000-0005-0000-0000-0000AB040000}"/>
    <cellStyle name="Normal 9 2" xfId="1215" xr:uid="{00000000-0005-0000-0000-0000AC040000}"/>
    <cellStyle name="Normal 9 3" xfId="1216" xr:uid="{00000000-0005-0000-0000-0000AD040000}"/>
    <cellStyle name="Normal 9 4" xfId="1217" xr:uid="{00000000-0005-0000-0000-0000AE040000}"/>
    <cellStyle name="Normale 2" xfId="548" xr:uid="{00000000-0005-0000-0000-0000AF040000}"/>
    <cellStyle name="Notas 10" xfId="1218" xr:uid="{00000000-0005-0000-0000-0000B0040000}"/>
    <cellStyle name="Notas 10 2" xfId="1219" xr:uid="{00000000-0005-0000-0000-0000B1040000}"/>
    <cellStyle name="Notas 10 3" xfId="1220" xr:uid="{00000000-0005-0000-0000-0000B2040000}"/>
    <cellStyle name="Notas 10 4" xfId="1221" xr:uid="{00000000-0005-0000-0000-0000B3040000}"/>
    <cellStyle name="Notas 11" xfId="1222" xr:uid="{00000000-0005-0000-0000-0000B4040000}"/>
    <cellStyle name="Notas 11 2" xfId="1223" xr:uid="{00000000-0005-0000-0000-0000B5040000}"/>
    <cellStyle name="Notas 11 3" xfId="1224" xr:uid="{00000000-0005-0000-0000-0000B6040000}"/>
    <cellStyle name="Notas 11 4" xfId="1225" xr:uid="{00000000-0005-0000-0000-0000B7040000}"/>
    <cellStyle name="Notas 12" xfId="1226" xr:uid="{00000000-0005-0000-0000-0000B8040000}"/>
    <cellStyle name="Notas 12 2" xfId="1227" xr:uid="{00000000-0005-0000-0000-0000B9040000}"/>
    <cellStyle name="Notas 12 3" xfId="1228" xr:uid="{00000000-0005-0000-0000-0000BA040000}"/>
    <cellStyle name="Notas 12 4" xfId="1229" xr:uid="{00000000-0005-0000-0000-0000BB040000}"/>
    <cellStyle name="Notas 13" xfId="1230" xr:uid="{00000000-0005-0000-0000-0000BC040000}"/>
    <cellStyle name="Notas 13 2" xfId="1231" xr:uid="{00000000-0005-0000-0000-0000BD040000}"/>
    <cellStyle name="Notas 13 3" xfId="1232" xr:uid="{00000000-0005-0000-0000-0000BE040000}"/>
    <cellStyle name="Notas 13 4" xfId="1233" xr:uid="{00000000-0005-0000-0000-0000BF040000}"/>
    <cellStyle name="Notas 14" xfId="1234" xr:uid="{00000000-0005-0000-0000-0000C0040000}"/>
    <cellStyle name="Notas 14 2" xfId="1235" xr:uid="{00000000-0005-0000-0000-0000C1040000}"/>
    <cellStyle name="Notas 14 3" xfId="1236" xr:uid="{00000000-0005-0000-0000-0000C2040000}"/>
    <cellStyle name="Notas 14 4" xfId="1237" xr:uid="{00000000-0005-0000-0000-0000C3040000}"/>
    <cellStyle name="Notas 15" xfId="1238" xr:uid="{00000000-0005-0000-0000-0000C4040000}"/>
    <cellStyle name="Notas 15 2" xfId="1240" xr:uid="{00000000-0005-0000-0000-0000C5040000}"/>
    <cellStyle name="Notas 15 3" xfId="1242" xr:uid="{00000000-0005-0000-0000-0000C6040000}"/>
    <cellStyle name="Notas 15 4" xfId="1244" xr:uid="{00000000-0005-0000-0000-0000C7040000}"/>
    <cellStyle name="Notas 16" xfId="1246" xr:uid="{00000000-0005-0000-0000-0000C8040000}"/>
    <cellStyle name="Notas 16 2" xfId="1248" xr:uid="{00000000-0005-0000-0000-0000C9040000}"/>
    <cellStyle name="Notas 16 3" xfId="1250" xr:uid="{00000000-0005-0000-0000-0000CA040000}"/>
    <cellStyle name="Notas 16 4" xfId="1252" xr:uid="{00000000-0005-0000-0000-0000CB040000}"/>
    <cellStyle name="Notas 17" xfId="1254" xr:uid="{00000000-0005-0000-0000-0000CC040000}"/>
    <cellStyle name="Notas 17 2" xfId="1257" xr:uid="{00000000-0005-0000-0000-0000CD040000}"/>
    <cellStyle name="Notas 17 3" xfId="123" xr:uid="{00000000-0005-0000-0000-0000CE040000}"/>
    <cellStyle name="Notas 17 4" xfId="1259" xr:uid="{00000000-0005-0000-0000-0000CF040000}"/>
    <cellStyle name="Notas 18" xfId="1261" xr:uid="{00000000-0005-0000-0000-0000D0040000}"/>
    <cellStyle name="Notas 18 2" xfId="1263" xr:uid="{00000000-0005-0000-0000-0000D1040000}"/>
    <cellStyle name="Notas 18 3" xfId="1265" xr:uid="{00000000-0005-0000-0000-0000D2040000}"/>
    <cellStyle name="Notas 18 4" xfId="1267" xr:uid="{00000000-0005-0000-0000-0000D3040000}"/>
    <cellStyle name="Notas 19" xfId="1269" xr:uid="{00000000-0005-0000-0000-0000D4040000}"/>
    <cellStyle name="Notas 19 2" xfId="1271" xr:uid="{00000000-0005-0000-0000-0000D5040000}"/>
    <cellStyle name="Notas 19 3" xfId="1273" xr:uid="{00000000-0005-0000-0000-0000D6040000}"/>
    <cellStyle name="Notas 19 4" xfId="1275" xr:uid="{00000000-0005-0000-0000-0000D7040000}"/>
    <cellStyle name="Notas 2" xfId="1277" xr:uid="{00000000-0005-0000-0000-0000D8040000}"/>
    <cellStyle name="Notas 2 2" xfId="1278" xr:uid="{00000000-0005-0000-0000-0000D9040000}"/>
    <cellStyle name="Notas 2 3" xfId="1279" xr:uid="{00000000-0005-0000-0000-0000DA040000}"/>
    <cellStyle name="Notas 2 4" xfId="1280" xr:uid="{00000000-0005-0000-0000-0000DB040000}"/>
    <cellStyle name="Notas 20" xfId="1239" xr:uid="{00000000-0005-0000-0000-0000DC040000}"/>
    <cellStyle name="Notas 20 2" xfId="1241" xr:uid="{00000000-0005-0000-0000-0000DD040000}"/>
    <cellStyle name="Notas 20 3" xfId="1243" xr:uid="{00000000-0005-0000-0000-0000DE040000}"/>
    <cellStyle name="Notas 20 4" xfId="1245" xr:uid="{00000000-0005-0000-0000-0000DF040000}"/>
    <cellStyle name="Notas 21" xfId="1247" xr:uid="{00000000-0005-0000-0000-0000E0040000}"/>
    <cellStyle name="Notas 21 2" xfId="1249" xr:uid="{00000000-0005-0000-0000-0000E1040000}"/>
    <cellStyle name="Notas 21 3" xfId="1251" xr:uid="{00000000-0005-0000-0000-0000E2040000}"/>
    <cellStyle name="Notas 21 4" xfId="1253" xr:uid="{00000000-0005-0000-0000-0000E3040000}"/>
    <cellStyle name="Notas 22" xfId="1255" xr:uid="{00000000-0005-0000-0000-0000E4040000}"/>
    <cellStyle name="Notas 22 2" xfId="1258" xr:uid="{00000000-0005-0000-0000-0000E5040000}"/>
    <cellStyle name="Notas 22 3" xfId="122" xr:uid="{00000000-0005-0000-0000-0000E6040000}"/>
    <cellStyle name="Notas 22 4" xfId="1260" xr:uid="{00000000-0005-0000-0000-0000E7040000}"/>
    <cellStyle name="Notas 23" xfId="1262" xr:uid="{00000000-0005-0000-0000-0000E8040000}"/>
    <cellStyle name="Notas 23 2" xfId="1264" xr:uid="{00000000-0005-0000-0000-0000E9040000}"/>
    <cellStyle name="Notas 23 3" xfId="1266" xr:uid="{00000000-0005-0000-0000-0000EA040000}"/>
    <cellStyle name="Notas 23 4" xfId="1268" xr:uid="{00000000-0005-0000-0000-0000EB040000}"/>
    <cellStyle name="Notas 24" xfId="1270" xr:uid="{00000000-0005-0000-0000-0000EC040000}"/>
    <cellStyle name="Notas 24 2" xfId="1272" xr:uid="{00000000-0005-0000-0000-0000ED040000}"/>
    <cellStyle name="Notas 24 3" xfId="1274" xr:uid="{00000000-0005-0000-0000-0000EE040000}"/>
    <cellStyle name="Notas 24 4" xfId="1276" xr:uid="{00000000-0005-0000-0000-0000EF040000}"/>
    <cellStyle name="Notas 25" xfId="1281" xr:uid="{00000000-0005-0000-0000-0000F0040000}"/>
    <cellStyle name="Notas 25 2" xfId="1283" xr:uid="{00000000-0005-0000-0000-0000F1040000}"/>
    <cellStyle name="Notas 25 3" xfId="1285" xr:uid="{00000000-0005-0000-0000-0000F2040000}"/>
    <cellStyle name="Notas 25 4" xfId="326" xr:uid="{00000000-0005-0000-0000-0000F3040000}"/>
    <cellStyle name="Notas 26" xfId="1287" xr:uid="{00000000-0005-0000-0000-0000F4040000}"/>
    <cellStyle name="Notas 26 2" xfId="1289" xr:uid="{00000000-0005-0000-0000-0000F5040000}"/>
    <cellStyle name="Notas 26 3" xfId="1291" xr:uid="{00000000-0005-0000-0000-0000F6040000}"/>
    <cellStyle name="Notas 26 4" xfId="1293" xr:uid="{00000000-0005-0000-0000-0000F7040000}"/>
    <cellStyle name="Notas 27" xfId="1295" xr:uid="{00000000-0005-0000-0000-0000F8040000}"/>
    <cellStyle name="Notas 27 2" xfId="1297" xr:uid="{00000000-0005-0000-0000-0000F9040000}"/>
    <cellStyle name="Notas 27 3" xfId="1299" xr:uid="{00000000-0005-0000-0000-0000FA040000}"/>
    <cellStyle name="Notas 27 4" xfId="1301" xr:uid="{00000000-0005-0000-0000-0000FB040000}"/>
    <cellStyle name="Notas 28" xfId="1303" xr:uid="{00000000-0005-0000-0000-0000FC040000}"/>
    <cellStyle name="Notas 28 2" xfId="589" xr:uid="{00000000-0005-0000-0000-0000FD040000}"/>
    <cellStyle name="Notas 28 3" xfId="18" xr:uid="{00000000-0005-0000-0000-0000FE040000}"/>
    <cellStyle name="Notas 28 4" xfId="470" xr:uid="{00000000-0005-0000-0000-0000FF040000}"/>
    <cellStyle name="Notas 29" xfId="919" xr:uid="{00000000-0005-0000-0000-000000050000}"/>
    <cellStyle name="Notas 29 2" xfId="1305" xr:uid="{00000000-0005-0000-0000-000001050000}"/>
    <cellStyle name="Notas 29 3" xfId="1307" xr:uid="{00000000-0005-0000-0000-000002050000}"/>
    <cellStyle name="Notas 29 4" xfId="1309" xr:uid="{00000000-0005-0000-0000-000003050000}"/>
    <cellStyle name="Notas 3" xfId="1311" xr:uid="{00000000-0005-0000-0000-000004050000}"/>
    <cellStyle name="Notas 3 2" xfId="1312" xr:uid="{00000000-0005-0000-0000-000005050000}"/>
    <cellStyle name="Notas 3 3" xfId="1313" xr:uid="{00000000-0005-0000-0000-000006050000}"/>
    <cellStyle name="Notas 3 4" xfId="1314" xr:uid="{00000000-0005-0000-0000-000007050000}"/>
    <cellStyle name="Notas 30" xfId="1282" xr:uid="{00000000-0005-0000-0000-000008050000}"/>
    <cellStyle name="Notas 30 2" xfId="1284" xr:uid="{00000000-0005-0000-0000-000009050000}"/>
    <cellStyle name="Notas 30 3" xfId="1286" xr:uid="{00000000-0005-0000-0000-00000A050000}"/>
    <cellStyle name="Notas 30 4" xfId="325" xr:uid="{00000000-0005-0000-0000-00000B050000}"/>
    <cellStyle name="Notas 31" xfId="1288" xr:uid="{00000000-0005-0000-0000-00000C050000}"/>
    <cellStyle name="Notas 31 2" xfId="1290" xr:uid="{00000000-0005-0000-0000-00000D050000}"/>
    <cellStyle name="Notas 31 3" xfId="1292" xr:uid="{00000000-0005-0000-0000-00000E050000}"/>
    <cellStyle name="Notas 31 4" xfId="1294" xr:uid="{00000000-0005-0000-0000-00000F050000}"/>
    <cellStyle name="Notas 32" xfId="1296" xr:uid="{00000000-0005-0000-0000-000010050000}"/>
    <cellStyle name="Notas 32 2" xfId="1298" xr:uid="{00000000-0005-0000-0000-000011050000}"/>
    <cellStyle name="Notas 32 3" xfId="1300" xr:uid="{00000000-0005-0000-0000-000012050000}"/>
    <cellStyle name="Notas 32 4" xfId="1302" xr:uid="{00000000-0005-0000-0000-000013050000}"/>
    <cellStyle name="Notas 33" xfId="1304" xr:uid="{00000000-0005-0000-0000-000014050000}"/>
    <cellStyle name="Notas 33 2" xfId="590" xr:uid="{00000000-0005-0000-0000-000015050000}"/>
    <cellStyle name="Notas 33 3" xfId="19" xr:uid="{00000000-0005-0000-0000-000016050000}"/>
    <cellStyle name="Notas 33 4" xfId="471" xr:uid="{00000000-0005-0000-0000-000017050000}"/>
    <cellStyle name="Notas 34" xfId="920" xr:uid="{00000000-0005-0000-0000-000018050000}"/>
    <cellStyle name="Notas 34 2" xfId="1306" xr:uid="{00000000-0005-0000-0000-000019050000}"/>
    <cellStyle name="Notas 34 3" xfId="1308" xr:uid="{00000000-0005-0000-0000-00001A050000}"/>
    <cellStyle name="Notas 34 4" xfId="1310" xr:uid="{00000000-0005-0000-0000-00001B050000}"/>
    <cellStyle name="Notas 35" xfId="1315" xr:uid="{00000000-0005-0000-0000-00001C050000}"/>
    <cellStyle name="Notas 4" xfId="1316" xr:uid="{00000000-0005-0000-0000-00001D050000}"/>
    <cellStyle name="Notas 4 2" xfId="532" xr:uid="{00000000-0005-0000-0000-00001E050000}"/>
    <cellStyle name="Notas 4 3" xfId="424" xr:uid="{00000000-0005-0000-0000-00001F050000}"/>
    <cellStyle name="Notas 4 4" xfId="431" xr:uid="{00000000-0005-0000-0000-000020050000}"/>
    <cellStyle name="Notas 5" xfId="1317" xr:uid="{00000000-0005-0000-0000-000021050000}"/>
    <cellStyle name="Notas 5 2" xfId="1318" xr:uid="{00000000-0005-0000-0000-000022050000}"/>
    <cellStyle name="Notas 5 3" xfId="1319" xr:uid="{00000000-0005-0000-0000-000023050000}"/>
    <cellStyle name="Notas 5 4" xfId="1320" xr:uid="{00000000-0005-0000-0000-000024050000}"/>
    <cellStyle name="Notas 6" xfId="1321" xr:uid="{00000000-0005-0000-0000-000025050000}"/>
    <cellStyle name="Notas 6 2" xfId="1322" xr:uid="{00000000-0005-0000-0000-000026050000}"/>
    <cellStyle name="Notas 6 3" xfId="1323" xr:uid="{00000000-0005-0000-0000-000027050000}"/>
    <cellStyle name="Notas 6 4" xfId="92" xr:uid="{00000000-0005-0000-0000-000028050000}"/>
    <cellStyle name="Notas 7" xfId="1324" xr:uid="{00000000-0005-0000-0000-000029050000}"/>
    <cellStyle name="Notas 7 2" xfId="1325" xr:uid="{00000000-0005-0000-0000-00002A050000}"/>
    <cellStyle name="Notas 7 3" xfId="1326" xr:uid="{00000000-0005-0000-0000-00002B050000}"/>
    <cellStyle name="Notas 7 4" xfId="84" xr:uid="{00000000-0005-0000-0000-00002C050000}"/>
    <cellStyle name="Notas 8" xfId="1327" xr:uid="{00000000-0005-0000-0000-00002D050000}"/>
    <cellStyle name="Notas 8 2" xfId="1328" xr:uid="{00000000-0005-0000-0000-00002E050000}"/>
    <cellStyle name="Notas 8 3" xfId="1330" xr:uid="{00000000-0005-0000-0000-00002F050000}"/>
    <cellStyle name="Notas 8 4" xfId="212" xr:uid="{00000000-0005-0000-0000-000030050000}"/>
    <cellStyle name="Notas 9" xfId="342" xr:uid="{00000000-0005-0000-0000-000031050000}"/>
    <cellStyle name="Notas 9 2" xfId="157" xr:uid="{00000000-0005-0000-0000-000032050000}"/>
    <cellStyle name="Notas 9 3" xfId="161" xr:uid="{00000000-0005-0000-0000-000033050000}"/>
    <cellStyle name="Notas 9 4" xfId="217" xr:uid="{00000000-0005-0000-0000-000034050000}"/>
    <cellStyle name="Note 2" xfId="1332" xr:uid="{00000000-0005-0000-0000-000035050000}"/>
    <cellStyle name="Note 2 2" xfId="1333" xr:uid="{00000000-0005-0000-0000-000036050000}"/>
    <cellStyle name="Note 3" xfId="572" xr:uid="{00000000-0005-0000-0000-000037050000}"/>
    <cellStyle name="Note 3 2" xfId="1334" xr:uid="{00000000-0005-0000-0000-000038050000}"/>
    <cellStyle name="Note 4" xfId="574" xr:uid="{00000000-0005-0000-0000-000039050000}"/>
    <cellStyle name="Note 5" xfId="545" xr:uid="{00000000-0005-0000-0000-00003A050000}"/>
    <cellStyle name="Note 6" xfId="1335" xr:uid="{00000000-0005-0000-0000-00003B050000}"/>
    <cellStyle name="Output 2" xfId="1336" xr:uid="{00000000-0005-0000-0000-00003C050000}"/>
    <cellStyle name="Output 3" xfId="1337" xr:uid="{00000000-0005-0000-0000-00003D050000}"/>
    <cellStyle name="Output 4" xfId="1338" xr:uid="{00000000-0005-0000-0000-00003E050000}"/>
    <cellStyle name="PARTIDAS" xfId="1339" xr:uid="{00000000-0005-0000-0000-00003F050000}"/>
    <cellStyle name="Porcentaje 2" xfId="1340" xr:uid="{00000000-0005-0000-0000-000040050000}"/>
    <cellStyle name="Porcentaje 3" xfId="1341" xr:uid="{00000000-0005-0000-0000-000041050000}"/>
    <cellStyle name="Porcentaje 4" xfId="1342" xr:uid="{00000000-0005-0000-0000-000042050000}"/>
    <cellStyle name="Porcentaje 8" xfId="1343" xr:uid="{00000000-0005-0000-0000-000043050000}"/>
    <cellStyle name="Porcentual 10" xfId="1344" xr:uid="{00000000-0005-0000-0000-000044050000}"/>
    <cellStyle name="Porcentual 11" xfId="1345" xr:uid="{00000000-0005-0000-0000-000045050000}"/>
    <cellStyle name="Porcentual 12" xfId="1346" xr:uid="{00000000-0005-0000-0000-000046050000}"/>
    <cellStyle name="Porcentual 13" xfId="1347" xr:uid="{00000000-0005-0000-0000-000047050000}"/>
    <cellStyle name="Porcentual 13 2" xfId="1348" xr:uid="{00000000-0005-0000-0000-000048050000}"/>
    <cellStyle name="Porcentual 14" xfId="1349" xr:uid="{00000000-0005-0000-0000-000049050000}"/>
    <cellStyle name="Porcentual 15" xfId="1350" xr:uid="{00000000-0005-0000-0000-00004A050000}"/>
    <cellStyle name="Porcentual 16" xfId="1351" xr:uid="{00000000-0005-0000-0000-00004B050000}"/>
    <cellStyle name="Porcentual 2" xfId="1352" xr:uid="{00000000-0005-0000-0000-00004C050000}"/>
    <cellStyle name="Porcentual 2 2" xfId="60" xr:uid="{00000000-0005-0000-0000-00004D050000}"/>
    <cellStyle name="Porcentual 2 3" xfId="63" xr:uid="{00000000-0005-0000-0000-00004E050000}"/>
    <cellStyle name="Porcentual 2 4" xfId="65" xr:uid="{00000000-0005-0000-0000-00004F050000}"/>
    <cellStyle name="Porcentual 2 5" xfId="67" xr:uid="{00000000-0005-0000-0000-000050050000}"/>
    <cellStyle name="Porcentual 2 6" xfId="1353" xr:uid="{00000000-0005-0000-0000-000051050000}"/>
    <cellStyle name="Porcentual 2 7" xfId="1354" xr:uid="{00000000-0005-0000-0000-000052050000}"/>
    <cellStyle name="Porcentual 2 8" xfId="1355" xr:uid="{00000000-0005-0000-0000-000053050000}"/>
    <cellStyle name="Porcentual 3" xfId="1356" xr:uid="{00000000-0005-0000-0000-000054050000}"/>
    <cellStyle name="Porcentual 3 2" xfId="1357" xr:uid="{00000000-0005-0000-0000-000055050000}"/>
    <cellStyle name="Porcentual 4" xfId="1358" xr:uid="{00000000-0005-0000-0000-000056050000}"/>
    <cellStyle name="Porcentual 4 2" xfId="1359" xr:uid="{00000000-0005-0000-0000-000057050000}"/>
    <cellStyle name="Porcentual 5" xfId="1360" xr:uid="{00000000-0005-0000-0000-000058050000}"/>
    <cellStyle name="Porcentual 5 2" xfId="1361" xr:uid="{00000000-0005-0000-0000-000059050000}"/>
    <cellStyle name="Porcentual 5 3" xfId="1362" xr:uid="{00000000-0005-0000-0000-00005A050000}"/>
    <cellStyle name="Porcentual 5 4" xfId="1363" xr:uid="{00000000-0005-0000-0000-00005B050000}"/>
    <cellStyle name="Porcentual 5 5" xfId="1364" xr:uid="{00000000-0005-0000-0000-00005C050000}"/>
    <cellStyle name="Porcentual 5 6" xfId="1365" xr:uid="{00000000-0005-0000-0000-00005D050000}"/>
    <cellStyle name="Porcentual 5 7" xfId="328" xr:uid="{00000000-0005-0000-0000-00005E050000}"/>
    <cellStyle name="Porcentual 6" xfId="1366" xr:uid="{00000000-0005-0000-0000-00005F050000}"/>
    <cellStyle name="Porcentual 6 2" xfId="1256" xr:uid="{00000000-0005-0000-0000-000060050000}"/>
    <cellStyle name="Porcentual 7" xfId="1367" xr:uid="{00000000-0005-0000-0000-000061050000}"/>
    <cellStyle name="Porcentual 7 2" xfId="1368" xr:uid="{00000000-0005-0000-0000-000062050000}"/>
    <cellStyle name="Porcentual 8" xfId="1369" xr:uid="{00000000-0005-0000-0000-000063050000}"/>
    <cellStyle name="Porcentual 9" xfId="1370" xr:uid="{00000000-0005-0000-0000-000064050000}"/>
    <cellStyle name="RUBROS" xfId="1371" xr:uid="{00000000-0005-0000-0000-000065050000}"/>
    <cellStyle name="RUBROS 2" xfId="1372" xr:uid="{00000000-0005-0000-0000-000066050000}"/>
    <cellStyle name="RUBROS 3" xfId="1373" xr:uid="{00000000-0005-0000-0000-000067050000}"/>
    <cellStyle name="RUBROS 4" xfId="1374" xr:uid="{00000000-0005-0000-0000-000068050000}"/>
    <cellStyle name="RUBROS 5" xfId="146" xr:uid="{00000000-0005-0000-0000-000069050000}"/>
    <cellStyle name="RUBROS 6" xfId="1329" xr:uid="{00000000-0005-0000-0000-00006A050000}"/>
    <cellStyle name="RUBROS 7" xfId="1331" xr:uid="{00000000-0005-0000-0000-00006B050000}"/>
    <cellStyle name="RUBROS 8" xfId="211" xr:uid="{00000000-0005-0000-0000-00006C050000}"/>
    <cellStyle name="RUBROS 9" xfId="214" xr:uid="{00000000-0005-0000-0000-00006D050000}"/>
    <cellStyle name="Salida 2" xfId="1375" xr:uid="{00000000-0005-0000-0000-00006E050000}"/>
    <cellStyle name="Salida 3" xfId="1376" xr:uid="{00000000-0005-0000-0000-00006F050000}"/>
    <cellStyle name="SUB-PARTIDAS" xfId="1044" xr:uid="{00000000-0005-0000-0000-000070050000}"/>
    <cellStyle name="SUB-PARTIDAS2" xfId="1377" xr:uid="{00000000-0005-0000-0000-000071050000}"/>
    <cellStyle name="Texto de advertencia 2" xfId="1378" xr:uid="{00000000-0005-0000-0000-000072050000}"/>
    <cellStyle name="Texto explicativo 2" xfId="1379" xr:uid="{00000000-0005-0000-0000-000073050000}"/>
    <cellStyle name="Title 2" xfId="1380" xr:uid="{00000000-0005-0000-0000-000074050000}"/>
    <cellStyle name="Title 3" xfId="1381" xr:uid="{00000000-0005-0000-0000-000075050000}"/>
    <cellStyle name="Title 4" xfId="1382" xr:uid="{00000000-0005-0000-0000-000076050000}"/>
    <cellStyle name="Título 1 2" xfId="1383" xr:uid="{00000000-0005-0000-0000-000077050000}"/>
    <cellStyle name="Título 2 2" xfId="1384" xr:uid="{00000000-0005-0000-0000-000078050000}"/>
    <cellStyle name="Título 2 3" xfId="1385" xr:uid="{00000000-0005-0000-0000-000079050000}"/>
    <cellStyle name="Título 3 2" xfId="1386" xr:uid="{00000000-0005-0000-0000-00007A050000}"/>
    <cellStyle name="Título 3 3" xfId="1387" xr:uid="{00000000-0005-0000-0000-00007B050000}"/>
    <cellStyle name="Título 4" xfId="1388" xr:uid="{00000000-0005-0000-0000-00007C050000}"/>
    <cellStyle name="Título de hoja" xfId="263" xr:uid="{00000000-0005-0000-0000-00007D050000}"/>
    <cellStyle name="Total 2" xfId="1389" xr:uid="{00000000-0005-0000-0000-00007E050000}"/>
    <cellStyle name="Valuta (0)_LISTA DE PRECIOS MEC. tr-17" xfId="190" xr:uid="{00000000-0005-0000-0000-00007F050000}"/>
    <cellStyle name="Valuta_LISTA DE PRECIOS MEC. tr-17" xfId="1390" xr:uid="{00000000-0005-0000-0000-000080050000}"/>
    <cellStyle name="Währung" xfId="1391" xr:uid="{00000000-0005-0000-0000-000081050000}"/>
    <cellStyle name="Währung 2" xfId="1079" xr:uid="{00000000-0005-0000-0000-000082050000}"/>
    <cellStyle name="Währung 3" xfId="1392" xr:uid="{00000000-0005-0000-0000-000083050000}"/>
    <cellStyle name="Währung 4" xfId="1393" xr:uid="{00000000-0005-0000-0000-000084050000}"/>
    <cellStyle name="Währung 5" xfId="1394" xr:uid="{00000000-0005-0000-0000-000085050000}"/>
    <cellStyle name="Währung 6" xfId="1395" xr:uid="{00000000-0005-0000-0000-000086050000}"/>
    <cellStyle name="Währung 7" xfId="1396" xr:uid="{00000000-0005-0000-0000-000087050000}"/>
    <cellStyle name="Währung 8" xfId="1397" xr:uid="{00000000-0005-0000-0000-000088050000}"/>
    <cellStyle name="Währung 9" xfId="1398" xr:uid="{00000000-0005-0000-0000-000089050000}"/>
    <cellStyle name="Warning Text 2" xfId="788" xr:uid="{00000000-0005-0000-0000-00008A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18</xdr:col>
      <xdr:colOff>0</xdr:colOff>
      <xdr:row>138</xdr:row>
      <xdr:rowOff>0</xdr:rowOff>
    </xdr:from>
    <xdr:to>
      <xdr:col>24</xdr:col>
      <xdr:colOff>225425</xdr:colOff>
      <xdr:row>198</xdr:row>
      <xdr:rowOff>413385</xdr:rowOff>
    </xdr:to>
    <xdr:pic>
      <xdr:nvPicPr>
        <xdr:cNvPr id="2" name="Imagen 13" descr="Interfaz de usuario gráfica, Aplicación, PowerPoint&#10;&#10;Descripción generada automáticamente">
          <a:extLst>
            <a:ext uri="{FF2B5EF4-FFF2-40B4-BE49-F238E27FC236}">
              <a16:creationId xmlns:a16="http://schemas.microsoft.com/office/drawing/2014/main" id="{95DE881B-7D56-CD4D-9AD8-9AE4AE01A6E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9216" t="20749" r="14722" b="12578"/>
        <a:stretch/>
      </xdr:blipFill>
      <xdr:spPr bwMode="auto">
        <a:xfrm>
          <a:off x="25946100" y="52832000"/>
          <a:ext cx="5711825" cy="428688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25</xdr:col>
      <xdr:colOff>0</xdr:colOff>
      <xdr:row>138</xdr:row>
      <xdr:rowOff>0</xdr:rowOff>
    </xdr:from>
    <xdr:to>
      <xdr:col>32</xdr:col>
      <xdr:colOff>9525</xdr:colOff>
      <xdr:row>198</xdr:row>
      <xdr:rowOff>263525</xdr:rowOff>
    </xdr:to>
    <xdr:pic>
      <xdr:nvPicPr>
        <xdr:cNvPr id="3" name="Imagen 14" descr="Interfaz de usuario gráfica, Aplicación&#10;&#10;Descripción generada automáticamente">
          <a:extLst>
            <a:ext uri="{FF2B5EF4-FFF2-40B4-BE49-F238E27FC236}">
              <a16:creationId xmlns:a16="http://schemas.microsoft.com/office/drawing/2014/main" id="{2938B42A-00A1-6742-BD07-B25C4428B2C1}"/>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5792" t="21026" r="13321" b="12578"/>
        <a:stretch/>
      </xdr:blipFill>
      <xdr:spPr bwMode="auto">
        <a:xfrm>
          <a:off x="32308800" y="52832000"/>
          <a:ext cx="6143625" cy="41370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32</xdr:col>
      <xdr:colOff>0</xdr:colOff>
      <xdr:row>138</xdr:row>
      <xdr:rowOff>0</xdr:rowOff>
    </xdr:from>
    <xdr:to>
      <xdr:col>38</xdr:col>
      <xdr:colOff>717550</xdr:colOff>
      <xdr:row>198</xdr:row>
      <xdr:rowOff>285750</xdr:rowOff>
    </xdr:to>
    <xdr:pic>
      <xdr:nvPicPr>
        <xdr:cNvPr id="4" name="Imagen 15" descr="Interfaz de usuario gráfica, Aplicación&#10;&#10;Descripción generada automáticamente">
          <a:extLst>
            <a:ext uri="{FF2B5EF4-FFF2-40B4-BE49-F238E27FC236}">
              <a16:creationId xmlns:a16="http://schemas.microsoft.com/office/drawing/2014/main" id="{A590F44B-37E9-A142-B880-98035CE00E47}"/>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5169" t="19642" r="13476" b="12302"/>
        <a:stretch/>
      </xdr:blipFill>
      <xdr:spPr bwMode="auto">
        <a:xfrm>
          <a:off x="38442900" y="52832000"/>
          <a:ext cx="5975350" cy="41592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39</xdr:col>
      <xdr:colOff>0</xdr:colOff>
      <xdr:row>138</xdr:row>
      <xdr:rowOff>0</xdr:rowOff>
    </xdr:from>
    <xdr:to>
      <xdr:col>46</xdr:col>
      <xdr:colOff>114300</xdr:colOff>
      <xdr:row>198</xdr:row>
      <xdr:rowOff>365125</xdr:rowOff>
    </xdr:to>
    <xdr:pic>
      <xdr:nvPicPr>
        <xdr:cNvPr id="5" name="Imagen 16" descr="Interfaz de usuario gráfica, Aplicación&#10;&#10;Descripción generada automáticamente">
          <a:extLst>
            <a:ext uri="{FF2B5EF4-FFF2-40B4-BE49-F238E27FC236}">
              <a16:creationId xmlns:a16="http://schemas.microsoft.com/office/drawing/2014/main" id="{D8AD3FBB-8282-0E4A-9460-E8126AE7D625}"/>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35792" t="21026" r="13632" b="12578"/>
        <a:stretch/>
      </xdr:blipFill>
      <xdr:spPr bwMode="auto">
        <a:xfrm>
          <a:off x="44577000" y="52832000"/>
          <a:ext cx="6248400" cy="42386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47</xdr:col>
      <xdr:colOff>0</xdr:colOff>
      <xdr:row>138</xdr:row>
      <xdr:rowOff>0</xdr:rowOff>
    </xdr:from>
    <xdr:to>
      <xdr:col>54</xdr:col>
      <xdr:colOff>19050</xdr:colOff>
      <xdr:row>198</xdr:row>
      <xdr:rowOff>344170</xdr:rowOff>
    </xdr:to>
    <xdr:pic>
      <xdr:nvPicPr>
        <xdr:cNvPr id="6" name="Imagen 17" descr="Interfaz de usuario gráfica, Aplicación, PowerPoint&#10;&#10;Descripción generada automáticamente">
          <a:extLst>
            <a:ext uri="{FF2B5EF4-FFF2-40B4-BE49-F238E27FC236}">
              <a16:creationId xmlns:a16="http://schemas.microsoft.com/office/drawing/2014/main" id="{88D4CDEA-C296-C442-A4B8-A344A771FF7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37037" t="21302" r="13632" b="13131"/>
        <a:stretch/>
      </xdr:blipFill>
      <xdr:spPr bwMode="auto">
        <a:xfrm>
          <a:off x="51587400" y="52832000"/>
          <a:ext cx="6153150" cy="421767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55</xdr:col>
      <xdr:colOff>0</xdr:colOff>
      <xdr:row>138</xdr:row>
      <xdr:rowOff>0</xdr:rowOff>
    </xdr:from>
    <xdr:to>
      <xdr:col>61</xdr:col>
      <xdr:colOff>666750</xdr:colOff>
      <xdr:row>198</xdr:row>
      <xdr:rowOff>213995</xdr:rowOff>
    </xdr:to>
    <xdr:pic>
      <xdr:nvPicPr>
        <xdr:cNvPr id="7" name="Imagen 18" descr="Interfaz de usuario gráfica, Aplicación, PowerPoint&#10;&#10;Descripción generada automáticamente">
          <a:extLst>
            <a:ext uri="{FF2B5EF4-FFF2-40B4-BE49-F238E27FC236}">
              <a16:creationId xmlns:a16="http://schemas.microsoft.com/office/drawing/2014/main" id="{B06CDD75-3FA5-C54E-B14B-491D7603CF2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35325" t="21578" r="14566" b="12578"/>
        <a:stretch/>
      </xdr:blipFill>
      <xdr:spPr bwMode="auto">
        <a:xfrm>
          <a:off x="58597800" y="52832000"/>
          <a:ext cx="5924550" cy="408749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62</xdr:col>
      <xdr:colOff>0</xdr:colOff>
      <xdr:row>138</xdr:row>
      <xdr:rowOff>0</xdr:rowOff>
    </xdr:from>
    <xdr:to>
      <xdr:col>68</xdr:col>
      <xdr:colOff>718185</xdr:colOff>
      <xdr:row>198</xdr:row>
      <xdr:rowOff>199390</xdr:rowOff>
    </xdr:to>
    <xdr:pic>
      <xdr:nvPicPr>
        <xdr:cNvPr id="8" name="Imagen 19" descr="Interfaz de usuario gráfica, Aplicación, PowerPoint&#10;&#10;Descripción generada automáticamente">
          <a:extLst>
            <a:ext uri="{FF2B5EF4-FFF2-40B4-BE49-F238E27FC236}">
              <a16:creationId xmlns:a16="http://schemas.microsoft.com/office/drawing/2014/main" id="{F52E7996-3F53-E943-9284-2EBED3754389}"/>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36415" t="21578" r="13009" b="12855"/>
        <a:stretch/>
      </xdr:blipFill>
      <xdr:spPr bwMode="auto">
        <a:xfrm>
          <a:off x="64731900" y="52832000"/>
          <a:ext cx="5975985" cy="407289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69</xdr:col>
      <xdr:colOff>43295</xdr:colOff>
      <xdr:row>138</xdr:row>
      <xdr:rowOff>0</xdr:rowOff>
    </xdr:from>
    <xdr:to>
      <xdr:col>76</xdr:col>
      <xdr:colOff>14720</xdr:colOff>
      <xdr:row>198</xdr:row>
      <xdr:rowOff>276860</xdr:rowOff>
    </xdr:to>
    <xdr:pic>
      <xdr:nvPicPr>
        <xdr:cNvPr id="9" name="Imagen 20" descr="Interfaz de usuario gráfica, Aplicación, Word, PowerPoint&#10;&#10;Descripción generada automáticamente">
          <a:extLst>
            <a:ext uri="{FF2B5EF4-FFF2-40B4-BE49-F238E27FC236}">
              <a16:creationId xmlns:a16="http://schemas.microsoft.com/office/drawing/2014/main" id="{2228A351-329B-B64B-8C64-FFBBCF43D3BA}"/>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35325" t="20472" r="13476" b="12025"/>
        <a:stretch/>
      </xdr:blipFill>
      <xdr:spPr bwMode="auto">
        <a:xfrm>
          <a:off x="70909295" y="52832000"/>
          <a:ext cx="6105525" cy="415036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77</xdr:col>
      <xdr:colOff>0</xdr:colOff>
      <xdr:row>138</xdr:row>
      <xdr:rowOff>0</xdr:rowOff>
    </xdr:from>
    <xdr:to>
      <xdr:col>83</xdr:col>
      <xdr:colOff>733425</xdr:colOff>
      <xdr:row>198</xdr:row>
      <xdr:rowOff>288290</xdr:rowOff>
    </xdr:to>
    <xdr:pic>
      <xdr:nvPicPr>
        <xdr:cNvPr id="10" name="Imagen 21" descr="Interfaz de usuario gráfica, Aplicación, PowerPoint&#10;&#10;Descripción generada automáticamente">
          <a:extLst>
            <a:ext uri="{FF2B5EF4-FFF2-40B4-BE49-F238E27FC236}">
              <a16:creationId xmlns:a16="http://schemas.microsoft.com/office/drawing/2014/main" id="{D41A2A0C-DE48-9D47-BF2D-3B1DEB276752}"/>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36414" t="21026" r="13788" b="13132"/>
        <a:stretch/>
      </xdr:blipFill>
      <xdr:spPr bwMode="auto">
        <a:xfrm>
          <a:off x="77876400" y="52832000"/>
          <a:ext cx="5991225" cy="4161790"/>
        </a:xfrm>
        <a:prstGeom prst="rect">
          <a:avLst/>
        </a:prstGeom>
        <a:ln>
          <a:noFill/>
        </a:ln>
        <a:extLst>
          <a:ext uri="{53640926-AAD7-44D8-BBD7-CCE9431645EC}">
            <a14:shadowObscured xmlns:a14="http://schemas.microsoft.com/office/drawing/2010/main"/>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Nelson William Cerna Coto" id="{4D19F8B4-09C3-48EF-8725-4E35A380780A}" userId="1cf03675abfaed39" providerId="Windows Live"/>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H13" dT="2023-04-26T13:30:30.17" personId="{4D19F8B4-09C3-48EF-8725-4E35A380780A}" id="{43FFDE43-A142-3A47-96FB-3A53D5AE4B10}">
    <text>COSTO INDIRECTO</text>
  </threadedComment>
  <threadedComment ref="I13" dT="2023-04-26T13:31:33.33" personId="{4D19F8B4-09C3-48EF-8725-4E35A380780A}" id="{EE99703B-CAF3-8241-B085-0CBFDC2F2DB6}">
    <text>PRECIO CON IVA</text>
  </threadedComment>
  <threadedComment ref="J13" dT="2023-04-26T13:33:17.01" personId="{4D19F8B4-09C3-48EF-8725-4E35A380780A}" id="{7C8567CC-132C-8E4C-A5B4-CA5A353B1EA6}">
    <text>PRECIO SIN IVA</text>
  </threadedComment>
  <threadedComment ref="K13" dT="2023-04-26T13:33:54.16" personId="{4D19F8B4-09C3-48EF-8725-4E35A380780A}" id="{BB92FF91-436A-6F4B-BE6A-FE9AA45198F5}">
    <text>IVA</text>
  </threadedComment>
  <threadedComment ref="L13" dT="2023-04-26T13:36:46.93" personId="{4D19F8B4-09C3-48EF-8725-4E35A380780A}" id="{CE1CE531-E25D-404F-B5EB-E2942B788F19}">
    <text>INDIRECTO+PRECIO SIN IVA+IVA</text>
  </threadedComment>
  <threadedComment ref="H14" dT="2023-04-26T13:30:30.17" personId="{4D19F8B4-09C3-48EF-8725-4E35A380780A}" id="{5D846027-F9BD-7D4F-B506-B084EE32D8FA}">
    <text>COSTO INDIRECTO</text>
  </threadedComment>
  <threadedComment ref="I14" dT="2023-04-26T13:31:33.33" personId="{4D19F8B4-09C3-48EF-8725-4E35A380780A}" id="{B15E85C6-C89D-B84B-A64C-800F501C1DFE}">
    <text>PRECIO CON IVA</text>
  </threadedComment>
  <threadedComment ref="J14" dT="2023-04-26T13:33:17.01" personId="{4D19F8B4-09C3-48EF-8725-4E35A380780A}" id="{72C01077-A1B2-E04A-B230-C73A3A895C3C}">
    <text>PRECIO SIN IVA</text>
  </threadedComment>
  <threadedComment ref="K14" dT="2023-04-26T13:33:54.16" personId="{4D19F8B4-09C3-48EF-8725-4E35A380780A}" id="{FDC2EB76-CDC2-7642-A4A4-E52E7B052A3D}">
    <text>IVA</text>
  </threadedComment>
  <threadedComment ref="L14" dT="2023-04-26T13:36:46.93" personId="{4D19F8B4-09C3-48EF-8725-4E35A380780A}" id="{26D6C635-4B33-D246-869B-C67D21D6C6B1}">
    <text>INDIRECTO+PRECIO SIN IVA+IVA</text>
  </threadedComment>
  <threadedComment ref="H15" dT="2023-04-26T13:30:30.17" personId="{4D19F8B4-09C3-48EF-8725-4E35A380780A}" id="{37EBFDB1-4830-D449-A4A8-F788938079CF}">
    <text>COSTO INDIRECTO</text>
  </threadedComment>
  <threadedComment ref="I15" dT="2023-04-26T13:31:33.33" personId="{4D19F8B4-09C3-48EF-8725-4E35A380780A}" id="{34496582-D320-C14F-B0CC-EDCE66C2171D}">
    <text>PRECIO CON IVA</text>
  </threadedComment>
  <threadedComment ref="J15" dT="2023-04-26T13:33:17.01" personId="{4D19F8B4-09C3-48EF-8725-4E35A380780A}" id="{61BCF691-1EBB-AA42-9691-F5F2E36B97C9}">
    <text>PRECIO SIN IVA</text>
  </threadedComment>
  <threadedComment ref="K15" dT="2023-04-26T13:33:54.16" personId="{4D19F8B4-09C3-48EF-8725-4E35A380780A}" id="{444915DF-C79D-5643-B519-6AF882E4FD52}">
    <text>IVA</text>
  </threadedComment>
  <threadedComment ref="L15" dT="2023-04-26T13:36:46.93" personId="{4D19F8B4-09C3-48EF-8725-4E35A380780A}" id="{6769456A-635B-C24D-AFCF-C3B77AF3B648}">
    <text>INDIRECTO+PRECIO SIN IVA+IVA</text>
  </threadedComment>
  <threadedComment ref="H16" dT="2023-04-26T13:30:30.17" personId="{4D19F8B4-09C3-48EF-8725-4E35A380780A}" id="{E3867466-B83C-0148-87BE-851AC8E9BB46}">
    <text>COSTO INDIRECTO</text>
  </threadedComment>
  <threadedComment ref="I16" dT="2023-04-26T13:31:33.33" personId="{4D19F8B4-09C3-48EF-8725-4E35A380780A}" id="{C90168DF-4C3C-9C47-A4BB-32B8F823C60C}">
    <text>PRECIO CON IVA</text>
  </threadedComment>
  <threadedComment ref="J16" dT="2023-04-26T13:33:17.01" personId="{4D19F8B4-09C3-48EF-8725-4E35A380780A}" id="{A80F5A2D-4E0C-174A-9DA5-E1E40545CA84}">
    <text>PRECIO SIN IVA</text>
  </threadedComment>
  <threadedComment ref="K16" dT="2023-04-26T13:33:54.16" personId="{4D19F8B4-09C3-48EF-8725-4E35A380780A}" id="{536F072F-C743-0348-B050-47E2F5F498ED}">
    <text>IVA</text>
  </threadedComment>
  <threadedComment ref="L16" dT="2023-04-26T13:36:46.93" personId="{4D19F8B4-09C3-48EF-8725-4E35A380780A}" id="{B0557A95-419B-5B4D-872B-3B63903A47B9}">
    <text>INDIRECTO+PRECIO SIN IVA+IVA</text>
  </threadedComment>
  <threadedComment ref="H17" dT="2023-04-26T13:30:30.17" personId="{4D19F8B4-09C3-48EF-8725-4E35A380780A}" id="{433C020E-5340-2243-88AF-D56DEFE2FB1A}">
    <text>COSTO INDIRECTO</text>
  </threadedComment>
  <threadedComment ref="I17" dT="2023-04-26T13:31:33.33" personId="{4D19F8B4-09C3-48EF-8725-4E35A380780A}" id="{137E973A-B2BD-8948-8FFE-5505A3779143}">
    <text>PRECIO CON IVA</text>
  </threadedComment>
  <threadedComment ref="J17" dT="2023-04-26T13:33:17.01" personId="{4D19F8B4-09C3-48EF-8725-4E35A380780A}" id="{6E3194CC-F8D9-E341-AEB2-5D9C9A2425D7}">
    <text>PRECIO SIN IVA</text>
  </threadedComment>
  <threadedComment ref="K17" dT="2023-04-26T13:33:54.16" personId="{4D19F8B4-09C3-48EF-8725-4E35A380780A}" id="{790E8C55-F548-0F44-A922-30F05C213C8B}">
    <text>IVA</text>
  </threadedComment>
  <threadedComment ref="L17" dT="2023-04-26T13:36:46.93" personId="{4D19F8B4-09C3-48EF-8725-4E35A380780A}" id="{89E0E5D9-A2EB-DD4D-AD36-67B7EB356A08}">
    <text>INDIRECTO+PRECIO SIN IVA+IVA</text>
  </threadedComment>
  <threadedComment ref="H18" dT="2023-04-26T13:30:30.17" personId="{4D19F8B4-09C3-48EF-8725-4E35A380780A}" id="{2920CA7F-321A-A040-8F2E-C5E5075B9927}">
    <text>COSTO INDIRECTO</text>
  </threadedComment>
  <threadedComment ref="I18" dT="2023-04-26T13:31:33.33" personId="{4D19F8B4-09C3-48EF-8725-4E35A380780A}" id="{79FBF81E-E29E-EE49-9C52-6F79AFBD3519}">
    <text>PRECIO CON IVA</text>
  </threadedComment>
  <threadedComment ref="J18" dT="2023-04-26T13:33:17.01" personId="{4D19F8B4-09C3-48EF-8725-4E35A380780A}" id="{D12918EB-4C05-F348-B5EE-CDA3F8DDA3CE}">
    <text>PRECIO SIN IVA</text>
  </threadedComment>
  <threadedComment ref="K18" dT="2023-04-26T13:33:54.16" personId="{4D19F8B4-09C3-48EF-8725-4E35A380780A}" id="{BE6DD9A0-A240-1C49-869E-CD892FCFEE0D}">
    <text>IVA</text>
  </threadedComment>
  <threadedComment ref="L18" dT="2023-04-26T13:36:46.93" personId="{4D19F8B4-09C3-48EF-8725-4E35A380780A}" id="{6FAD7335-9F3E-F84D-9AA2-AD5998A2C796}">
    <text>INDIRECTO+PRECIO SIN IVA+IVA</text>
  </threadedComment>
  <threadedComment ref="H19" dT="2023-04-26T13:30:30.17" personId="{4D19F8B4-09C3-48EF-8725-4E35A380780A}" id="{357FD08F-6B7D-8742-A0E2-812697517799}">
    <text>COSTO INDIRECTO</text>
  </threadedComment>
  <threadedComment ref="I19" dT="2023-04-26T13:31:33.33" personId="{4D19F8B4-09C3-48EF-8725-4E35A380780A}" id="{1A009755-8260-2148-9135-BF87993F5546}">
    <text>PRECIO CON IVA</text>
  </threadedComment>
  <threadedComment ref="J19" dT="2023-04-26T13:33:17.01" personId="{4D19F8B4-09C3-48EF-8725-4E35A380780A}" id="{FCAA4BF3-5703-344D-9932-4EC2E53D9F7D}">
    <text>PRECIO SIN IVA</text>
  </threadedComment>
  <threadedComment ref="K19" dT="2023-04-26T13:33:54.16" personId="{4D19F8B4-09C3-48EF-8725-4E35A380780A}" id="{43B5CD19-71CF-694D-B222-7D6ABA598641}">
    <text>IVA</text>
  </threadedComment>
  <threadedComment ref="L19" dT="2023-04-26T13:36:46.93" personId="{4D19F8B4-09C3-48EF-8725-4E35A380780A}" id="{F62F0936-4F18-6247-931B-277B1F2661AA}">
    <text>INDIRECTO+PRECIO SIN IVA+IVA</text>
  </threadedComment>
  <threadedComment ref="H20" dT="2023-04-26T13:30:30.17" personId="{4D19F8B4-09C3-48EF-8725-4E35A380780A}" id="{509CE851-A300-E14B-B6DD-D1A520C852F7}">
    <text>COSTO INDIRECTO</text>
  </threadedComment>
  <threadedComment ref="I20" dT="2023-04-26T13:31:33.33" personId="{4D19F8B4-09C3-48EF-8725-4E35A380780A}" id="{DAE0F11A-F3EC-5E4B-9FC5-7EBF2F1F9001}">
    <text>PRECIO CON IVA</text>
  </threadedComment>
  <threadedComment ref="J20" dT="2023-04-26T13:33:17.01" personId="{4D19F8B4-09C3-48EF-8725-4E35A380780A}" id="{0A277B7B-C861-7E42-9654-667EEA6A5BB7}">
    <text>PRECIO SIN IVA</text>
  </threadedComment>
  <threadedComment ref="K20" dT="2023-04-26T13:33:54.16" personId="{4D19F8B4-09C3-48EF-8725-4E35A380780A}" id="{2DBCD020-5259-6740-906D-43500B26707E}">
    <text>IVA</text>
  </threadedComment>
  <threadedComment ref="L20" dT="2023-04-26T13:36:46.93" personId="{4D19F8B4-09C3-48EF-8725-4E35A380780A}" id="{6C52457A-682C-0742-B0E4-00D78AD49007}">
    <text>INDIRECTO+PRECIO SIN IVA+IVA</text>
  </threadedComment>
  <threadedComment ref="H21" dT="2023-04-26T13:30:30.17" personId="{4D19F8B4-09C3-48EF-8725-4E35A380780A}" id="{BCB82AB9-83DF-A146-AA63-D8472AFCEC4C}">
    <text>COSTO INDIRECTO</text>
  </threadedComment>
  <threadedComment ref="I21" dT="2023-04-26T13:31:33.33" personId="{4D19F8B4-09C3-48EF-8725-4E35A380780A}" id="{124F90E4-EA39-3C40-9EAF-F7A70D3C6EDC}">
    <text>PRECIO CON IVA</text>
  </threadedComment>
  <threadedComment ref="J21" dT="2023-04-26T13:33:17.01" personId="{4D19F8B4-09C3-48EF-8725-4E35A380780A}" id="{75DE6861-31F2-B040-BA74-BB8991D1B973}">
    <text>PRECIO SIN IVA</text>
  </threadedComment>
  <threadedComment ref="K21" dT="2023-04-26T13:33:54.16" personId="{4D19F8B4-09C3-48EF-8725-4E35A380780A}" id="{35ACE197-E9A4-8A44-8D50-CFD2456CB0B2}">
    <text>IVA</text>
  </threadedComment>
  <threadedComment ref="L21" dT="2023-04-26T13:36:46.93" personId="{4D19F8B4-09C3-48EF-8725-4E35A380780A}" id="{6D5A9243-A200-B24B-96C1-CE75396E1471}">
    <text>INDIRECTO+PRECIO SIN IVA+IVA</text>
  </threadedComment>
  <threadedComment ref="H22" dT="2023-04-26T13:30:30.17" personId="{4D19F8B4-09C3-48EF-8725-4E35A380780A}" id="{95BB5D83-74C2-B94A-8774-6C6DE8F80864}">
    <text>COSTO INDIRECTO</text>
  </threadedComment>
  <threadedComment ref="I22" dT="2023-04-26T13:31:33.33" personId="{4D19F8B4-09C3-48EF-8725-4E35A380780A}" id="{D5F97316-180B-C443-9CAF-1B29D14138B3}">
    <text>PRECIO CON IVA</text>
  </threadedComment>
  <threadedComment ref="J22" dT="2023-04-26T13:33:17.01" personId="{4D19F8B4-09C3-48EF-8725-4E35A380780A}" id="{096B1C4B-728E-1D46-9497-2FAC49DDEE2C}">
    <text>PRECIO SIN IVA</text>
  </threadedComment>
  <threadedComment ref="K22" dT="2023-04-26T13:33:54.16" personId="{4D19F8B4-09C3-48EF-8725-4E35A380780A}" id="{6A756F72-C681-CE40-96CE-ED6F902D4362}">
    <text>IVA</text>
  </threadedComment>
  <threadedComment ref="L22" dT="2023-04-26T13:36:46.93" personId="{4D19F8B4-09C3-48EF-8725-4E35A380780A}" id="{039E696D-FD2B-8D40-A9A7-87548FB5D923}">
    <text>INDIRECTO+PRECIO SIN IVA+IVA</text>
  </threadedComment>
  <threadedComment ref="H29" dT="2023-04-26T13:30:30.17" personId="{4D19F8B4-09C3-48EF-8725-4E35A380780A}" id="{4BE2B53F-D526-AE40-8B2F-733BC6D12581}">
    <text>COSTO INDIRECTO</text>
  </threadedComment>
  <threadedComment ref="I29" dT="2023-04-26T13:31:33.33" personId="{4D19F8B4-09C3-48EF-8725-4E35A380780A}" id="{6F375582-FC36-444F-B76F-E6D3B8862859}">
    <text>PRECIO CON IVA</text>
  </threadedComment>
  <threadedComment ref="J29" dT="2023-04-26T13:33:17.01" personId="{4D19F8B4-09C3-48EF-8725-4E35A380780A}" id="{C2ECDD89-404E-B14D-A6CB-830A3C12E83D}">
    <text>PRECIO SIN IVA</text>
  </threadedComment>
  <threadedComment ref="K29" dT="2023-04-26T13:33:54.16" personId="{4D19F8B4-09C3-48EF-8725-4E35A380780A}" id="{C3F7B4A8-72DF-7A44-8368-279CD4688016}">
    <text>IVA</text>
  </threadedComment>
  <threadedComment ref="L29" dT="2023-04-26T13:36:46.93" personId="{4D19F8B4-09C3-48EF-8725-4E35A380780A}" id="{0AD0DB26-B6BC-8544-A9A2-32F12134E75B}">
    <text>INDIRECTO+PRECIO SIN IVA+IVA</text>
  </threadedComment>
  <threadedComment ref="H33" dT="2023-04-26T13:30:30.17" personId="{4D19F8B4-09C3-48EF-8725-4E35A380780A}" id="{8DAB5B02-19D3-6B4F-90A2-F81D822A4F8C}">
    <text>COSTO INDIRECTO</text>
  </threadedComment>
  <threadedComment ref="I33" dT="2023-04-26T13:31:33.33" personId="{4D19F8B4-09C3-48EF-8725-4E35A380780A}" id="{C479941D-9188-4B46-89C2-9630AC02FEDF}">
    <text>PRECIO CON IVA</text>
  </threadedComment>
  <threadedComment ref="J33" dT="2023-04-26T13:33:17.01" personId="{4D19F8B4-09C3-48EF-8725-4E35A380780A}" id="{45DAA56A-19B2-5A47-BCE8-EED20DCC0160}">
    <text>PRECIO SIN IVA</text>
  </threadedComment>
  <threadedComment ref="K33" dT="2023-04-26T13:33:54.16" personId="{4D19F8B4-09C3-48EF-8725-4E35A380780A}" id="{B38BBAD6-A320-2145-ABE8-409943F5145F}">
    <text>IVA</text>
  </threadedComment>
  <threadedComment ref="L33" dT="2023-04-26T13:36:46.93" personId="{4D19F8B4-09C3-48EF-8725-4E35A380780A}" id="{3B6F9D88-2954-DE46-95CE-274C95BF3BD0}">
    <text>INDIRECTO+PRECIO SIN IVA+IVA</text>
  </threadedComment>
  <threadedComment ref="H34" dT="2023-04-26T13:30:30.17" personId="{4D19F8B4-09C3-48EF-8725-4E35A380780A}" id="{B9454546-DC95-CC41-A484-FEF56E85A659}">
    <text>COSTO INDIRECTO</text>
  </threadedComment>
  <threadedComment ref="I34" dT="2023-04-26T13:31:33.33" personId="{4D19F8B4-09C3-48EF-8725-4E35A380780A}" id="{39E0A867-031A-6049-BA64-21DCF3939360}">
    <text>PRECIO CON IVA</text>
  </threadedComment>
  <threadedComment ref="J34" dT="2023-04-26T13:33:17.01" personId="{4D19F8B4-09C3-48EF-8725-4E35A380780A}" id="{BC54A779-E9A0-0F44-83AE-041B63918805}">
    <text>PRECIO SIN IVA</text>
  </threadedComment>
  <threadedComment ref="K34" dT="2023-04-26T13:33:54.16" personId="{4D19F8B4-09C3-48EF-8725-4E35A380780A}" id="{38E69844-5350-0A41-9F90-5B405F6875E5}">
    <text>IVA</text>
  </threadedComment>
  <threadedComment ref="L34" dT="2023-04-26T13:36:46.93" personId="{4D19F8B4-09C3-48EF-8725-4E35A380780A}" id="{FDFEC4F4-2154-4047-96E7-25C16FE8E7CA}">
    <text>INDIRECTO+PRECIO SIN IVA+IVA</text>
  </threadedComment>
  <threadedComment ref="H47" dT="2023-04-26T13:30:30.17" personId="{4D19F8B4-09C3-48EF-8725-4E35A380780A}" id="{BA6E0191-4C8A-4844-BE3A-0621A2D8D6C9}">
    <text>COSTO INDIRECTO</text>
  </threadedComment>
  <threadedComment ref="I47" dT="2023-04-26T13:31:33.33" personId="{4D19F8B4-09C3-48EF-8725-4E35A380780A}" id="{0B686AB0-7AC1-D347-95F6-56C58EA24F02}">
    <text>PRECIO CON IVA</text>
  </threadedComment>
  <threadedComment ref="J47" dT="2023-04-26T13:33:17.01" personId="{4D19F8B4-09C3-48EF-8725-4E35A380780A}" id="{B845799D-DE3A-CE4E-8A7E-4B5AA5BFE5EC}">
    <text>PRECIO SIN IVA</text>
  </threadedComment>
  <threadedComment ref="K47" dT="2023-04-26T13:33:54.16" personId="{4D19F8B4-09C3-48EF-8725-4E35A380780A}" id="{A4BEBBC3-DB63-5240-B408-88EF2A5FC8AA}">
    <text>IVA</text>
  </threadedComment>
  <threadedComment ref="L47" dT="2023-04-26T13:36:46.93" personId="{4D19F8B4-09C3-48EF-8725-4E35A380780A}" id="{D5A29103-B595-1247-8199-095672665931}">
    <text>INDIRECTO+PRECIO SIN IVA+IVA</text>
  </threadedComment>
  <threadedComment ref="H48" dT="2023-04-26T13:30:30.17" personId="{4D19F8B4-09C3-48EF-8725-4E35A380780A}" id="{EDD58A55-A447-154A-A917-AEDF9E65E221}">
    <text>COSTO INDIRECTO</text>
  </threadedComment>
  <threadedComment ref="I48" dT="2023-04-26T13:31:33.33" personId="{4D19F8B4-09C3-48EF-8725-4E35A380780A}" id="{28F5AF4E-7BAA-064F-91EC-806D1D7F3770}">
    <text>PRECIO CON IVA</text>
  </threadedComment>
  <threadedComment ref="J48" dT="2023-04-26T13:33:17.01" personId="{4D19F8B4-09C3-48EF-8725-4E35A380780A}" id="{DF10AADD-94F4-054C-87F3-BD2485EABB55}">
    <text>PRECIO SIN IVA</text>
  </threadedComment>
  <threadedComment ref="K48" dT="2023-04-26T13:33:54.16" personId="{4D19F8B4-09C3-48EF-8725-4E35A380780A}" id="{E88FF972-33E2-3949-AFEF-96F3308F1D10}">
    <text>IVA</text>
  </threadedComment>
  <threadedComment ref="L48" dT="2023-04-26T13:36:46.93" personId="{4D19F8B4-09C3-48EF-8725-4E35A380780A}" id="{5A0268C7-EEAE-2C45-ADAD-309F438D9565}">
    <text>INDIRECTO+PRECIO SIN IVA+IVA</text>
  </threadedComment>
  <threadedComment ref="H50" dT="2023-04-26T13:30:30.17" personId="{4D19F8B4-09C3-48EF-8725-4E35A380780A}" id="{7211E66D-0F4E-344B-A7BC-AF43B6319A2D}">
    <text>COSTO INDIRECTO</text>
  </threadedComment>
  <threadedComment ref="I50" dT="2023-04-26T13:31:33.33" personId="{4D19F8B4-09C3-48EF-8725-4E35A380780A}" id="{4AD7C44A-DB8F-6145-965D-83BF738346BF}">
    <text>PRECIO CON IVA</text>
  </threadedComment>
  <threadedComment ref="J50" dT="2023-04-26T13:33:17.01" personId="{4D19F8B4-09C3-48EF-8725-4E35A380780A}" id="{82838E9B-D7A2-8E4A-874B-E2E66657510A}">
    <text>PRECIO SIN IVA</text>
  </threadedComment>
  <threadedComment ref="K50" dT="2023-04-26T13:33:54.16" personId="{4D19F8B4-09C3-48EF-8725-4E35A380780A}" id="{1ED48CEF-34D6-0E44-8AE1-502F83F18C82}">
    <text>IVA</text>
  </threadedComment>
  <threadedComment ref="L50" dT="2023-04-26T13:36:46.93" personId="{4D19F8B4-09C3-48EF-8725-4E35A380780A}" id="{AAFD3BBC-5109-3544-8CD2-037CC46A674D}">
    <text>INDIRECTO+PRECIO SIN IVA+IVA</text>
  </threadedComment>
  <threadedComment ref="H51" dT="2023-04-26T13:30:30.17" personId="{4D19F8B4-09C3-48EF-8725-4E35A380780A}" id="{91DC1DAC-7045-E441-ABB7-AAA7E853430A}">
    <text>COSTO INDIRECTO</text>
  </threadedComment>
  <threadedComment ref="I51" dT="2023-04-26T13:31:33.33" personId="{4D19F8B4-09C3-48EF-8725-4E35A380780A}" id="{6241C515-72FE-1647-9E48-D9EC31598D49}">
    <text>PRECIO CON IVA</text>
  </threadedComment>
  <threadedComment ref="J51" dT="2023-04-26T13:33:17.01" personId="{4D19F8B4-09C3-48EF-8725-4E35A380780A}" id="{FFA0BC51-241A-2443-BDAE-89E25FCAFC40}">
    <text>PRECIO SIN IVA</text>
  </threadedComment>
  <threadedComment ref="K51" dT="2023-04-26T13:33:54.16" personId="{4D19F8B4-09C3-48EF-8725-4E35A380780A}" id="{BAD8A03C-F41E-4845-B8FE-6878D3F8BF25}">
    <text>IVA</text>
  </threadedComment>
  <threadedComment ref="L51" dT="2023-04-26T13:36:46.93" personId="{4D19F8B4-09C3-48EF-8725-4E35A380780A}" id="{83884E13-C2EA-6C4A-A625-68A0B6CCF800}">
    <text>INDIRECTO+PRECIO SIN IVA+IVA</text>
  </threadedComment>
  <threadedComment ref="H53" dT="2023-04-26T13:30:30.17" personId="{4D19F8B4-09C3-48EF-8725-4E35A380780A}" id="{62375EC5-763B-204D-B0C4-5B9937D115F1}">
    <text>COSTO INDIRECTO</text>
  </threadedComment>
  <threadedComment ref="I53" dT="2023-04-26T13:31:33.33" personId="{4D19F8B4-09C3-48EF-8725-4E35A380780A}" id="{2A51CF0E-526A-A94B-853B-4DEF033AAF0F}">
    <text>PRECIO CON IVA</text>
  </threadedComment>
  <threadedComment ref="J53" dT="2023-04-26T13:33:17.01" personId="{4D19F8B4-09C3-48EF-8725-4E35A380780A}" id="{5CE94E2A-41DF-2249-A0F1-CFE48D313065}">
    <text>PRECIO SIN IVA</text>
  </threadedComment>
  <threadedComment ref="K53" dT="2023-04-26T13:33:54.16" personId="{4D19F8B4-09C3-48EF-8725-4E35A380780A}" id="{EFFAA306-0A09-7C4B-A09F-36C8B37376A8}">
    <text>IVA</text>
  </threadedComment>
  <threadedComment ref="L53" dT="2023-04-26T13:36:46.93" personId="{4D19F8B4-09C3-48EF-8725-4E35A380780A}" id="{BBD89AAF-730E-7D47-A2C4-3FF665E27208}">
    <text>INDIRECTO+PRECIO SIN IVA+IVA</text>
  </threadedComment>
  <threadedComment ref="H54" dT="2023-04-26T13:30:30.17" personId="{4D19F8B4-09C3-48EF-8725-4E35A380780A}" id="{AA49F7A9-4590-0149-A7AE-9E365581F1F1}">
    <text>COSTO INDIRECTO</text>
  </threadedComment>
  <threadedComment ref="I54" dT="2023-04-26T13:31:33.33" personId="{4D19F8B4-09C3-48EF-8725-4E35A380780A}" id="{A7A70B88-405A-5441-AD2D-7221C37D7F76}">
    <text>PRECIO CON IVA</text>
  </threadedComment>
  <threadedComment ref="J54" dT="2023-04-26T13:33:17.01" personId="{4D19F8B4-09C3-48EF-8725-4E35A380780A}" id="{7DFA9B06-D5F3-4646-B55A-7A0DA109B6A9}">
    <text>PRECIO SIN IVA</text>
  </threadedComment>
  <threadedComment ref="K54" dT="2023-04-26T13:33:54.16" personId="{4D19F8B4-09C3-48EF-8725-4E35A380780A}" id="{5434F961-8403-434C-9534-B68412153DF9}">
    <text>IVA</text>
  </threadedComment>
  <threadedComment ref="L54" dT="2023-04-26T13:36:46.93" personId="{4D19F8B4-09C3-48EF-8725-4E35A380780A}" id="{C1C814CC-84F8-3A47-9AF4-E3B6E188A00C}">
    <text>INDIRECTO+PRECIO SIN IVA+IVA</text>
  </threadedComment>
  <threadedComment ref="H56" dT="2023-04-26T13:30:30.17" personId="{4D19F8B4-09C3-48EF-8725-4E35A380780A}" id="{8E64CA82-9B05-9344-AF45-00DCDFFCEF39}">
    <text>COSTO INDIRECTO</text>
  </threadedComment>
  <threadedComment ref="I56" dT="2023-04-26T13:31:33.33" personId="{4D19F8B4-09C3-48EF-8725-4E35A380780A}" id="{544E8AC3-3D1A-9E44-BEC1-3BD726AFF78B}">
    <text>PRECIO CON IVA</text>
  </threadedComment>
  <threadedComment ref="J56" dT="2023-04-26T13:33:17.01" personId="{4D19F8B4-09C3-48EF-8725-4E35A380780A}" id="{A20FF8A7-C60E-C144-91F6-3C4884701D3F}">
    <text>PRECIO SIN IVA</text>
  </threadedComment>
  <threadedComment ref="K56" dT="2023-04-26T13:33:54.16" personId="{4D19F8B4-09C3-48EF-8725-4E35A380780A}" id="{4893A33E-110B-084E-974B-9B4EBA26EBCA}">
    <text>IVA</text>
  </threadedComment>
  <threadedComment ref="L56" dT="2023-04-26T13:36:46.93" personId="{4D19F8B4-09C3-48EF-8725-4E35A380780A}" id="{29A07E57-BFD1-E34F-B7BA-31EE071126E9}">
    <text>INDIRECTO+PRECIO SIN IVA+IVA</text>
  </threadedComment>
  <threadedComment ref="H57" dT="2023-04-26T13:30:30.17" personId="{4D19F8B4-09C3-48EF-8725-4E35A380780A}" id="{8D31B0C0-9462-9A4F-9FFC-077CD12C0018}">
    <text>COSTO INDIRECTO</text>
  </threadedComment>
  <threadedComment ref="I57" dT="2023-04-26T13:31:33.33" personId="{4D19F8B4-09C3-48EF-8725-4E35A380780A}" id="{205B79DD-B144-8D47-B3D6-1D68A1465A79}">
    <text>PRECIO CON IVA</text>
  </threadedComment>
  <threadedComment ref="J57" dT="2023-04-26T13:33:17.01" personId="{4D19F8B4-09C3-48EF-8725-4E35A380780A}" id="{1CE6363D-C829-864B-B55C-7E71B3C2C4A3}">
    <text>PRECIO SIN IVA</text>
  </threadedComment>
  <threadedComment ref="K57" dT="2023-04-26T13:33:54.16" personId="{4D19F8B4-09C3-48EF-8725-4E35A380780A}" id="{8BE9234D-9461-6B4C-AAF4-53BFBE34AE42}">
    <text>IVA</text>
  </threadedComment>
  <threadedComment ref="L57" dT="2023-04-26T13:36:46.93" personId="{4D19F8B4-09C3-48EF-8725-4E35A380780A}" id="{80110A55-2370-F241-B0D4-F3BF22B07C4B}">
    <text>INDIRECTO+PRECIO SIN IVA+IVA</text>
  </threadedComment>
  <threadedComment ref="H60" dT="2023-04-26T13:30:30.17" personId="{4D19F8B4-09C3-48EF-8725-4E35A380780A}" id="{3777B8D4-83A9-1240-B934-056FFC2DB845}">
    <text>COSTO INDIRECTO</text>
  </threadedComment>
  <threadedComment ref="I60" dT="2023-04-26T13:31:33.33" personId="{4D19F8B4-09C3-48EF-8725-4E35A380780A}" id="{C9048C57-AEAF-9C45-8BA0-191A4F83F66E}">
    <text>PRECIO CON IVA</text>
  </threadedComment>
  <threadedComment ref="J60" dT="2023-04-26T13:33:17.01" personId="{4D19F8B4-09C3-48EF-8725-4E35A380780A}" id="{1BA3A1F8-0736-E84C-8780-6777ECA9CF5C}">
    <text>PRECIO SIN IVA</text>
  </threadedComment>
  <threadedComment ref="K60" dT="2023-04-26T13:33:54.16" personId="{4D19F8B4-09C3-48EF-8725-4E35A380780A}" id="{38AF8218-E787-194D-9AE1-492E231C97AF}">
    <text>IVA</text>
  </threadedComment>
  <threadedComment ref="L60" dT="2023-04-26T13:36:46.93" personId="{4D19F8B4-09C3-48EF-8725-4E35A380780A}" id="{95563CD0-CAFE-3D4D-99E9-293BED34B2F7}">
    <text>INDIRECTO+PRECIO SIN IVA+IVA</text>
  </threadedComment>
  <threadedComment ref="H86" dT="2023-04-26T13:30:30.17" personId="{4D19F8B4-09C3-48EF-8725-4E35A380780A}" id="{B12C0725-173C-EC49-BDF7-8E363DB72045}">
    <text>COSTO INDIRECTO</text>
  </threadedComment>
  <threadedComment ref="I86" dT="2023-04-26T13:31:33.33" personId="{4D19F8B4-09C3-48EF-8725-4E35A380780A}" id="{C3DFC7DD-E1D9-F042-9C81-13B384BF7A18}">
    <text>PRECIO CON IVA</text>
  </threadedComment>
  <threadedComment ref="J86" dT="2023-04-26T13:33:17.01" personId="{4D19F8B4-09C3-48EF-8725-4E35A380780A}" id="{D8CA4B2E-4779-7A4F-B7AF-12A981BA56F4}">
    <text>PRECIO SIN IVA</text>
  </threadedComment>
  <threadedComment ref="K86" dT="2023-04-26T13:33:54.16" personId="{4D19F8B4-09C3-48EF-8725-4E35A380780A}" id="{8D104831-DD84-C446-A84B-4171702D4096}">
    <text>IVA</text>
  </threadedComment>
  <threadedComment ref="L86" dT="2023-04-26T13:36:46.93" personId="{4D19F8B4-09C3-48EF-8725-4E35A380780A}" id="{28541F06-0F9C-7D43-B115-B95DB8D93B10}">
    <text>INDIRECTO+PRECIO SIN IVA+IVA</text>
  </threadedComment>
  <threadedComment ref="H87" dT="2023-04-26T13:30:30.17" personId="{4D19F8B4-09C3-48EF-8725-4E35A380780A}" id="{D14B87DD-F26B-5248-8EF0-7198EF4114E6}">
    <text>COSTO INDIRECTO</text>
  </threadedComment>
  <threadedComment ref="I87" dT="2023-04-26T13:31:33.33" personId="{4D19F8B4-09C3-48EF-8725-4E35A380780A}" id="{B43E54AB-740D-B446-8CBA-BA69E8C62022}">
    <text>PRECIO CON IVA</text>
  </threadedComment>
  <threadedComment ref="J87" dT="2023-04-26T13:33:17.01" personId="{4D19F8B4-09C3-48EF-8725-4E35A380780A}" id="{EBB30BFA-883D-014F-A52F-FAEAF1BE3159}">
    <text>PRECIO SIN IVA</text>
  </threadedComment>
  <threadedComment ref="K87" dT="2023-04-26T13:33:54.16" personId="{4D19F8B4-09C3-48EF-8725-4E35A380780A}" id="{ACCAB0EC-C4A8-1643-93F1-AF03F9A57EB6}">
    <text>IVA</text>
  </threadedComment>
  <threadedComment ref="L87" dT="2023-04-26T13:36:46.93" personId="{4D19F8B4-09C3-48EF-8725-4E35A380780A}" id="{37290A34-81F1-3A44-8EB9-C7D7BA4244B8}">
    <text>INDIRECTO+PRECIO SIN IVA+IVA</text>
  </threadedComment>
  <threadedComment ref="H104" dT="2023-04-26T13:30:30.17" personId="{4D19F8B4-09C3-48EF-8725-4E35A380780A}" id="{3BA77430-2A89-304E-9660-46E99286F738}">
    <text>COSTO INDIRECTO</text>
  </threadedComment>
  <threadedComment ref="I104" dT="2023-04-26T13:31:33.33" personId="{4D19F8B4-09C3-48EF-8725-4E35A380780A}" id="{46DCF2FD-30DF-D543-B487-0FC23217CCAD}">
    <text>PRECIO CON IVA</text>
  </threadedComment>
  <threadedComment ref="J104" dT="2023-04-26T13:33:17.01" personId="{4D19F8B4-09C3-48EF-8725-4E35A380780A}" id="{1C95E893-2092-4C41-AD7F-0994DFD61AE8}">
    <text>PRECIO SIN IVA</text>
  </threadedComment>
  <threadedComment ref="K104" dT="2023-04-26T13:33:54.16" personId="{4D19F8B4-09C3-48EF-8725-4E35A380780A}" id="{773B8904-ED03-4348-A33D-C585462CEF28}">
    <text>IVA</text>
  </threadedComment>
  <threadedComment ref="L104" dT="2023-04-26T13:36:46.93" personId="{4D19F8B4-09C3-48EF-8725-4E35A380780A}" id="{716FCA70-043B-D843-85FD-F3E69CEBA24B}">
    <text>INDIRECTO+PRECIO SIN IVA+IVA</text>
  </threadedComment>
  <threadedComment ref="H107" dT="2023-04-26T13:30:30.17" personId="{4D19F8B4-09C3-48EF-8725-4E35A380780A}" id="{E39D05EE-0BE8-D44E-BFA8-7DDF0F86F14D}">
    <text>COSTO INDIRECTO</text>
  </threadedComment>
  <threadedComment ref="I107" dT="2023-04-26T13:31:33.33" personId="{4D19F8B4-09C3-48EF-8725-4E35A380780A}" id="{E9CE61D3-9E22-3142-A9B9-A740F4ACF7F9}">
    <text>PRECIO CON IVA</text>
  </threadedComment>
  <threadedComment ref="J107" dT="2023-04-26T13:33:17.01" personId="{4D19F8B4-09C3-48EF-8725-4E35A380780A}" id="{5407E3C9-C897-2C47-B734-9FB6F2FC6D09}">
    <text>PRECIO SIN IVA</text>
  </threadedComment>
  <threadedComment ref="K107" dT="2023-04-26T13:33:54.16" personId="{4D19F8B4-09C3-48EF-8725-4E35A380780A}" id="{EE9715BC-1BB8-5E43-830C-1205DD4393B3}">
    <text>IVA</text>
  </threadedComment>
  <threadedComment ref="L107" dT="2023-04-26T13:36:46.93" personId="{4D19F8B4-09C3-48EF-8725-4E35A380780A}" id="{D745559D-8E0C-9148-8CE4-248D567A782A}">
    <text>INDIRECTO+PRECIO SIN IVA+IVA</text>
  </threadedComment>
  <threadedComment ref="H108" dT="2023-04-26T13:30:30.17" personId="{4D19F8B4-09C3-48EF-8725-4E35A380780A}" id="{B917BB03-228A-A64E-8614-35B31DF141E7}">
    <text>COSTO INDIRECTO</text>
  </threadedComment>
  <threadedComment ref="I108" dT="2023-04-26T13:31:33.33" personId="{4D19F8B4-09C3-48EF-8725-4E35A380780A}" id="{098FEA6D-7919-5A44-AFD6-08DBA900E6CC}">
    <text>PRECIO CON IVA</text>
  </threadedComment>
  <threadedComment ref="J108" dT="2023-04-26T13:33:17.01" personId="{4D19F8B4-09C3-48EF-8725-4E35A380780A}" id="{31CE00AB-7A41-D748-8105-B69BE240F923}">
    <text>PRECIO SIN IVA</text>
  </threadedComment>
  <threadedComment ref="K108" dT="2023-04-26T13:33:54.16" personId="{4D19F8B4-09C3-48EF-8725-4E35A380780A}" id="{A4931C60-EEE4-6041-99D2-1DE0C2796FBE}">
    <text>IVA</text>
  </threadedComment>
  <threadedComment ref="L108" dT="2023-04-26T13:36:46.93" personId="{4D19F8B4-09C3-48EF-8725-4E35A380780A}" id="{2509A668-294C-AE42-8DC1-9AB0200DE0BE}">
    <text>INDIRECTO+PRECIO SIN IVA+IVA</text>
  </threadedComment>
  <threadedComment ref="H112" dT="2023-04-26T13:30:30.17" personId="{4D19F8B4-09C3-48EF-8725-4E35A380780A}" id="{73735091-DCB8-4347-82D5-F5FF56D7235E}">
    <text>COSTO INDIRECTO</text>
  </threadedComment>
  <threadedComment ref="I112" dT="2023-04-26T13:31:33.33" personId="{4D19F8B4-09C3-48EF-8725-4E35A380780A}" id="{99B66928-5D8E-004C-9A92-8B5AA330A37B}">
    <text>PRECIO CON IVA</text>
  </threadedComment>
  <threadedComment ref="J112" dT="2023-04-26T13:33:17.01" personId="{4D19F8B4-09C3-48EF-8725-4E35A380780A}" id="{A3317C32-FDA8-AF4D-AE60-48031C0D28B4}">
    <text>PRECIO SIN IVA</text>
  </threadedComment>
  <threadedComment ref="K112" dT="2023-04-26T13:33:54.16" personId="{4D19F8B4-09C3-48EF-8725-4E35A380780A}" id="{FC2B590E-2D70-394C-8561-8F8C3EC71825}">
    <text>IVA</text>
  </threadedComment>
  <threadedComment ref="L112" dT="2023-04-26T13:36:46.93" personId="{4D19F8B4-09C3-48EF-8725-4E35A380780A}" id="{2C4EA53A-3C65-A040-8E38-3BEBA6E96EC2}">
    <text>INDIRECTO+PRECIO SIN IVA+IVA</text>
  </threadedComment>
  <threadedComment ref="H113" dT="2023-04-26T13:30:30.17" personId="{4D19F8B4-09C3-48EF-8725-4E35A380780A}" id="{E7B0F3A2-4A46-484A-A2FD-98F92B4E9681}">
    <text>COSTO INDIRECTO</text>
  </threadedComment>
  <threadedComment ref="I113" dT="2023-04-26T13:31:33.33" personId="{4D19F8B4-09C3-48EF-8725-4E35A380780A}" id="{0C61BBDF-50F4-544D-A427-98C2DE6576FD}">
    <text>PRECIO CON IVA</text>
  </threadedComment>
  <threadedComment ref="J113" dT="2023-04-26T13:33:17.01" personId="{4D19F8B4-09C3-48EF-8725-4E35A380780A}" id="{379B715F-8CEB-6C47-A6AE-5DCA3F4AF1D3}">
    <text>PRECIO SIN IVA</text>
  </threadedComment>
  <threadedComment ref="K113" dT="2023-04-26T13:33:54.16" personId="{4D19F8B4-09C3-48EF-8725-4E35A380780A}" id="{6CA62298-8174-5042-81C6-F866056C135E}">
    <text>IVA</text>
  </threadedComment>
  <threadedComment ref="L113" dT="2023-04-26T13:36:46.93" personId="{4D19F8B4-09C3-48EF-8725-4E35A380780A}" id="{585D856C-1197-7443-9AB5-879C40F9585C}">
    <text>INDIRECTO+PRECIO SIN IVA+IVA</text>
  </threadedComment>
  <threadedComment ref="H114" dT="2023-04-26T13:30:30.17" personId="{4D19F8B4-09C3-48EF-8725-4E35A380780A}" id="{ABDD97BD-62A0-1F4D-8041-1369DE437F2F}">
    <text>COSTO INDIRECTO</text>
  </threadedComment>
  <threadedComment ref="I114" dT="2023-04-26T13:31:33.33" personId="{4D19F8B4-09C3-48EF-8725-4E35A380780A}" id="{ED6251ED-7F03-3642-A4CC-159E026384FE}">
    <text>PRECIO CON IVA</text>
  </threadedComment>
  <threadedComment ref="J114" dT="2023-04-26T13:33:17.01" personId="{4D19F8B4-09C3-48EF-8725-4E35A380780A}" id="{80EE90D2-E77D-164C-B051-657C7DFCB51B}">
    <text>PRECIO SIN IVA</text>
  </threadedComment>
  <threadedComment ref="K114" dT="2023-04-26T13:33:54.16" personId="{4D19F8B4-09C3-48EF-8725-4E35A380780A}" id="{2231AF73-DDA8-AF4A-84A3-C48BFA694859}">
    <text>IVA</text>
  </threadedComment>
  <threadedComment ref="L114" dT="2023-04-26T13:36:46.93" personId="{4D19F8B4-09C3-48EF-8725-4E35A380780A}" id="{6F614F83-7BA1-FE45-A38B-1AE6306F2C45}">
    <text>INDIRECTO+PRECIO SIN IVA+IVA</text>
  </threadedComment>
  <threadedComment ref="H115" dT="2023-04-26T13:30:30.17" personId="{4D19F8B4-09C3-48EF-8725-4E35A380780A}" id="{D02F4E88-7C1F-3F42-980D-C8E5318215BE}">
    <text>COSTO INDIRECTO</text>
  </threadedComment>
  <threadedComment ref="I115" dT="2023-04-26T13:31:33.33" personId="{4D19F8B4-09C3-48EF-8725-4E35A380780A}" id="{AAAEBF23-DCD8-9941-8EBB-E74C80660E83}">
    <text>PRECIO CON IVA</text>
  </threadedComment>
  <threadedComment ref="J115" dT="2023-04-26T13:33:17.01" personId="{4D19F8B4-09C3-48EF-8725-4E35A380780A}" id="{1615211B-1558-DC4C-88C7-250672B554D2}">
    <text>PRECIO SIN IVA</text>
  </threadedComment>
  <threadedComment ref="K115" dT="2023-04-26T13:33:54.16" personId="{4D19F8B4-09C3-48EF-8725-4E35A380780A}" id="{01F8B044-454D-0145-90DC-66AA3AD0FEED}">
    <text>IVA</text>
  </threadedComment>
  <threadedComment ref="L115" dT="2023-04-26T13:36:46.93" personId="{4D19F8B4-09C3-48EF-8725-4E35A380780A}" id="{D026A5FE-7733-3548-BDB2-535B5ACE2CD6}">
    <text>INDIRECTO+PRECIO SIN IVA+IVA</text>
  </threadedComment>
  <threadedComment ref="H120" dT="2023-04-26T13:30:30.17" personId="{4D19F8B4-09C3-48EF-8725-4E35A380780A}" id="{BB08C115-E046-4B40-9ABD-41BB028974D3}">
    <text>COSTO INDIRECTO</text>
  </threadedComment>
  <threadedComment ref="I120" dT="2023-04-26T13:31:33.33" personId="{4D19F8B4-09C3-48EF-8725-4E35A380780A}" id="{DDC2CF1E-28AF-3B4E-A1AF-C17280317DC1}">
    <text>PRECIO CON IVA</text>
  </threadedComment>
  <threadedComment ref="J120" dT="2023-04-26T13:33:17.01" personId="{4D19F8B4-09C3-48EF-8725-4E35A380780A}" id="{FAEF2199-8516-B049-872E-8B0234BEC877}">
    <text>PRECIO SIN IVA</text>
  </threadedComment>
  <threadedComment ref="K120" dT="2023-04-26T13:33:54.16" personId="{4D19F8B4-09C3-48EF-8725-4E35A380780A}" id="{A9BBC817-49FF-4F4A-93E9-775036471875}">
    <text>IVA</text>
  </threadedComment>
  <threadedComment ref="L120" dT="2023-04-26T13:36:46.93" personId="{4D19F8B4-09C3-48EF-8725-4E35A380780A}" id="{C97F70F3-DA1B-FD40-B5F4-F02D6961FD91}">
    <text>INDIRECTO+PRECIO SIN IVA+IVA</text>
  </threadedComment>
  <threadedComment ref="H124" dT="2023-04-26T13:30:30.17" personId="{4D19F8B4-09C3-48EF-8725-4E35A380780A}" id="{9578BEF8-4D06-ED41-A42A-F1E7245F3B7B}">
    <text>COSTO INDIRECTO</text>
  </threadedComment>
  <threadedComment ref="I124" dT="2023-04-26T13:31:33.33" personId="{4D19F8B4-09C3-48EF-8725-4E35A380780A}" id="{E09BAA05-9731-F74E-BB31-3F8F09328C52}">
    <text>PRECIO CON IVA</text>
  </threadedComment>
  <threadedComment ref="J124" dT="2023-04-26T13:33:17.01" personId="{4D19F8B4-09C3-48EF-8725-4E35A380780A}" id="{0F43FF29-AD7F-EF46-8920-988DB3392151}">
    <text>PRECIO SIN IVA</text>
  </threadedComment>
  <threadedComment ref="K124" dT="2023-04-26T13:33:54.16" personId="{4D19F8B4-09C3-48EF-8725-4E35A380780A}" id="{396993D2-F2E6-8F4F-A98D-03838DA654D9}">
    <text>IVA</text>
  </threadedComment>
  <threadedComment ref="L124" dT="2023-04-26T13:36:46.93" personId="{4D19F8B4-09C3-48EF-8725-4E35A380780A}" id="{B0ECAD6A-AAA1-EE4C-AD8B-B6A118BACBB6}">
    <text>INDIRECTO+PRECIO SIN IVA+IVA</text>
  </threadedComment>
  <threadedComment ref="H125" dT="2023-04-26T13:30:30.17" personId="{4D19F8B4-09C3-48EF-8725-4E35A380780A}" id="{8C751C05-97E2-B74E-BAD6-DFD107002284}">
    <text>COSTO INDIRECTO</text>
  </threadedComment>
  <threadedComment ref="I125" dT="2023-04-26T13:31:33.33" personId="{4D19F8B4-09C3-48EF-8725-4E35A380780A}" id="{5783D07A-248E-5C4A-ACE3-4E167DE054EE}">
    <text>PRECIO CON IVA</text>
  </threadedComment>
  <threadedComment ref="J125" dT="2023-04-26T13:33:17.01" personId="{4D19F8B4-09C3-48EF-8725-4E35A380780A}" id="{A35B6551-34DE-294B-8BEC-A7D84A3930C5}">
    <text>PRECIO SIN IVA</text>
  </threadedComment>
  <threadedComment ref="K125" dT="2023-04-26T13:33:54.16" personId="{4D19F8B4-09C3-48EF-8725-4E35A380780A}" id="{7C1A1DEE-A416-6145-B4E6-FFF6A3C97C03}">
    <text>IVA</text>
  </threadedComment>
  <threadedComment ref="L125" dT="2023-04-26T13:36:46.93" personId="{4D19F8B4-09C3-48EF-8725-4E35A380780A}" id="{BCE5E3BA-54D6-7941-A139-CDA6F414BA10}">
    <text>INDIRECTO+PRECIO SIN IVA+IVA</text>
  </threadedComment>
  <threadedComment ref="H193" dT="2023-04-26T13:30:30.17" personId="{4D19F8B4-09C3-48EF-8725-4E35A380780A}" id="{A4839B10-8889-894B-9014-4D6DEE02FE3E}">
    <text>COSTO INDIRECTO</text>
  </threadedComment>
  <threadedComment ref="I193" dT="2023-04-26T13:31:33.33" personId="{4D19F8B4-09C3-48EF-8725-4E35A380780A}" id="{00B162A9-EECC-C642-90DD-5FA65A0D94A2}">
    <text>PRECIO CON IVA</text>
  </threadedComment>
  <threadedComment ref="J193" dT="2023-04-26T13:33:17.01" personId="{4D19F8B4-09C3-48EF-8725-4E35A380780A}" id="{B21E19DA-1599-654F-9CD9-590CD3123D60}">
    <text>PRECIO SIN IVA</text>
  </threadedComment>
  <threadedComment ref="K193" dT="2023-04-26T13:33:54.16" personId="{4D19F8B4-09C3-48EF-8725-4E35A380780A}" id="{92D0B642-69C5-3947-A11E-486079F2D5AF}">
    <text>IVA</text>
  </threadedComment>
  <threadedComment ref="L193" dT="2023-04-26T13:36:46.93" personId="{4D19F8B4-09C3-48EF-8725-4E35A380780A}" id="{CCEE96E0-42C2-A24E-BF47-849A391DCE3C}">
    <text>INDIRECTO+PRECIO SIN IVA+IVA</text>
  </threadedComment>
  <threadedComment ref="H195" dT="2023-04-26T13:30:30.17" personId="{4D19F8B4-09C3-48EF-8725-4E35A380780A}" id="{32098947-9D1E-5C4E-A8B4-23462A39F3DD}">
    <text>COSTO INDIRECTO</text>
  </threadedComment>
  <threadedComment ref="I195" dT="2023-04-26T13:31:33.33" personId="{4D19F8B4-09C3-48EF-8725-4E35A380780A}" id="{FB8E4A30-092A-604F-9801-B03F3DA0BA2D}">
    <text>PRECIO CON IVA</text>
  </threadedComment>
  <threadedComment ref="J195" dT="2023-04-26T13:33:17.01" personId="{4D19F8B4-09C3-48EF-8725-4E35A380780A}" id="{C2C9ED13-2FFF-3F45-9C3C-55363EF0C2D2}">
    <text>PRECIO SIN IVA</text>
  </threadedComment>
  <threadedComment ref="K195" dT="2023-04-26T13:33:54.16" personId="{4D19F8B4-09C3-48EF-8725-4E35A380780A}" id="{6D979CEE-1033-1849-BC32-1AABBA976BB8}">
    <text>IVA</text>
  </threadedComment>
  <threadedComment ref="L195" dT="2023-04-26T13:36:46.93" personId="{4D19F8B4-09C3-48EF-8725-4E35A380780A}" id="{89ED2B66-E058-1142-A649-9AFA5595C9DC}">
    <text>INDIRECTO+PRECIO SIN IVA+IVA</text>
  </threadedComment>
  <threadedComment ref="H197" dT="2023-04-26T13:30:30.17" personId="{4D19F8B4-09C3-48EF-8725-4E35A380780A}" id="{5BCB1CEB-A4ED-C144-9E8F-E7B01BFD2102}">
    <text>COSTO INDIRECTO</text>
  </threadedComment>
  <threadedComment ref="I197" dT="2023-04-26T13:31:33.33" personId="{4D19F8B4-09C3-48EF-8725-4E35A380780A}" id="{8CE6201F-4293-6349-97FC-58A2D12D1175}">
    <text>PRECIO CON IVA</text>
  </threadedComment>
  <threadedComment ref="J197" dT="2023-04-26T13:33:17.01" personId="{4D19F8B4-09C3-48EF-8725-4E35A380780A}" id="{E850B7C7-9117-5143-A196-480C6A5812EF}">
    <text>PRECIO SIN IVA</text>
  </threadedComment>
  <threadedComment ref="K197" dT="2023-04-26T13:33:54.16" personId="{4D19F8B4-09C3-48EF-8725-4E35A380780A}" id="{DBFE2498-753E-0E46-8E3F-83A04AD90C1F}">
    <text>IVA</text>
  </threadedComment>
  <threadedComment ref="L197" dT="2023-04-26T13:36:46.93" personId="{4D19F8B4-09C3-48EF-8725-4E35A380780A}" id="{DD31640B-E8B9-D347-8214-A0073D59E74D}">
    <text>INDIRECTO+PRECIO SIN IVA+IVA</text>
  </threadedComment>
  <threadedComment ref="H198" dT="2023-04-26T13:30:30.17" personId="{4D19F8B4-09C3-48EF-8725-4E35A380780A}" id="{3BEE1620-16B4-3544-BB05-54B7C9725E8D}">
    <text>COSTO INDIRECTO</text>
  </threadedComment>
  <threadedComment ref="I198" dT="2023-04-26T13:31:33.33" personId="{4D19F8B4-09C3-48EF-8725-4E35A380780A}" id="{619788E5-37AE-5348-9D70-DD9383F68F27}">
    <text>PRECIO CON IVA</text>
  </threadedComment>
  <threadedComment ref="J198" dT="2023-04-26T13:33:17.01" personId="{4D19F8B4-09C3-48EF-8725-4E35A380780A}" id="{13852DD7-8050-E84F-B57E-3596C982970F}">
    <text>PRECIO SIN IVA</text>
  </threadedComment>
  <threadedComment ref="K198" dT="2023-04-26T13:33:54.16" personId="{4D19F8B4-09C3-48EF-8725-4E35A380780A}" id="{618C2AC3-F571-5649-9AA6-00B93AA14F98}">
    <text>IVA</text>
  </threadedComment>
  <threadedComment ref="L198" dT="2023-04-26T13:36:46.93" personId="{4D19F8B4-09C3-48EF-8725-4E35A380780A}" id="{7690FFBE-1B6C-2C4B-B69F-88510A194920}">
    <text>INDIRECTO+PRECIO SIN IVA+IVA</text>
  </threadedComment>
  <threadedComment ref="H206" dT="2023-04-26T13:30:30.17" personId="{4D19F8B4-09C3-48EF-8725-4E35A380780A}" id="{D21DB6F2-6D4A-E849-A824-6B5F24DC8D4E}">
    <text>COSTO INDIRECTO</text>
  </threadedComment>
  <threadedComment ref="I206" dT="2023-04-26T13:31:33.33" personId="{4D19F8B4-09C3-48EF-8725-4E35A380780A}" id="{A0F77431-F0A2-7B42-B56B-A6814A3A50CC}">
    <text>PRECIO CON IVA</text>
  </threadedComment>
  <threadedComment ref="J206" dT="2023-04-26T13:33:17.01" personId="{4D19F8B4-09C3-48EF-8725-4E35A380780A}" id="{C6E53A0E-FC78-664A-A23A-411FCBB849ED}">
    <text>PRECIO SIN IVA</text>
  </threadedComment>
  <threadedComment ref="K206" dT="2023-04-26T13:33:54.16" personId="{4D19F8B4-09C3-48EF-8725-4E35A380780A}" id="{C563A745-878F-724F-8F9B-44B794274496}">
    <text>IVA</text>
  </threadedComment>
  <threadedComment ref="L206" dT="2023-04-26T13:36:46.93" personId="{4D19F8B4-09C3-48EF-8725-4E35A380780A}" id="{76F16AD4-DD8F-3C4B-BCF1-4351C3795F5B}">
    <text>INDIRECTO+PRECIO SIN IVA+IVA</text>
  </threadedComment>
  <threadedComment ref="H233" dT="2023-04-26T13:30:30.17" personId="{4D19F8B4-09C3-48EF-8725-4E35A380780A}" id="{A85C338A-8E71-A74B-B500-E7FDBA4BE77C}">
    <text>COSTO INDIRECTO</text>
  </threadedComment>
  <threadedComment ref="I233" dT="2023-04-26T13:31:33.33" personId="{4D19F8B4-09C3-48EF-8725-4E35A380780A}" id="{4F3A984A-81B3-B244-BB7A-F41D500BE7F1}">
    <text>PRECIO CON IVA</text>
  </threadedComment>
  <threadedComment ref="J233" dT="2023-04-26T13:33:17.01" personId="{4D19F8B4-09C3-48EF-8725-4E35A380780A}" id="{51C31F1D-08FD-0246-A6E2-78EE549029FB}">
    <text>PRECIO SIN IVA</text>
  </threadedComment>
  <threadedComment ref="K233" dT="2023-04-26T13:33:54.16" personId="{4D19F8B4-09C3-48EF-8725-4E35A380780A}" id="{5127A0B2-9590-1D4D-AB09-9D06DC201B82}">
    <text>IVA</text>
  </threadedComment>
  <threadedComment ref="L233" dT="2023-04-26T13:36:46.93" personId="{4D19F8B4-09C3-48EF-8725-4E35A380780A}" id="{A6429451-7AAC-5849-9D7D-13B6E4E28973}">
    <text>INDIRECTO+PRECIO SIN IVA+IVA</text>
  </threadedComment>
  <threadedComment ref="H234" dT="2023-04-26T13:30:30.17" personId="{4D19F8B4-09C3-48EF-8725-4E35A380780A}" id="{0697A7F9-4B38-2D48-8E94-501CB58F4193}">
    <text>COSTO INDIRECTO</text>
  </threadedComment>
  <threadedComment ref="I234" dT="2023-04-26T13:31:33.33" personId="{4D19F8B4-09C3-48EF-8725-4E35A380780A}" id="{1C8BEDC6-651F-CF40-81C3-50A110AFA558}">
    <text>PRECIO CON IVA</text>
  </threadedComment>
  <threadedComment ref="J234" dT="2023-04-26T13:33:17.01" personId="{4D19F8B4-09C3-48EF-8725-4E35A380780A}" id="{52349E9B-B198-604C-B9B8-46F57CCEC9BC}">
    <text>PRECIO SIN IVA</text>
  </threadedComment>
  <threadedComment ref="K234" dT="2023-04-26T13:33:54.16" personId="{4D19F8B4-09C3-48EF-8725-4E35A380780A}" id="{250326BC-AABB-A345-B0A6-55AFBD280B70}">
    <text>IVA</text>
  </threadedComment>
  <threadedComment ref="L234" dT="2023-04-26T13:36:46.93" personId="{4D19F8B4-09C3-48EF-8725-4E35A380780A}" id="{84DC01C4-21F6-624C-8D11-75CB988B6460}">
    <text>INDIRECTO+PRECIO SIN IVA+IVA</text>
  </threadedComment>
  <threadedComment ref="H235" dT="2023-04-26T13:30:30.17" personId="{4D19F8B4-09C3-48EF-8725-4E35A380780A}" id="{C543C405-21F5-094A-80F4-ABFBD3B4D31D}">
    <text>COSTO INDIRECTO</text>
  </threadedComment>
  <threadedComment ref="I235" dT="2023-04-26T13:31:33.33" personId="{4D19F8B4-09C3-48EF-8725-4E35A380780A}" id="{B45E9463-E7B4-3C42-8345-083608085C2A}">
    <text>PRECIO CON IVA</text>
  </threadedComment>
  <threadedComment ref="J235" dT="2023-04-26T13:33:17.01" personId="{4D19F8B4-09C3-48EF-8725-4E35A380780A}" id="{E402A010-28BA-2746-942C-BE0CAFBD31FC}">
    <text>PRECIO SIN IVA</text>
  </threadedComment>
  <threadedComment ref="K235" dT="2023-04-26T13:33:54.16" personId="{4D19F8B4-09C3-48EF-8725-4E35A380780A}" id="{C089076E-5CC2-CB4D-9327-F16F77398C92}">
    <text>IVA</text>
  </threadedComment>
  <threadedComment ref="L235" dT="2023-04-26T13:36:46.93" personId="{4D19F8B4-09C3-48EF-8725-4E35A380780A}" id="{5FC6E222-3592-3643-B250-EFDB74EE796F}">
    <text>INDIRECTO+PRECIO SIN IVA+IVA</text>
  </threadedComment>
  <threadedComment ref="H236" dT="2023-04-26T13:30:30.17" personId="{4D19F8B4-09C3-48EF-8725-4E35A380780A}" id="{0040C944-D471-914B-8EA0-674823514906}">
    <text>COSTO INDIRECTO</text>
  </threadedComment>
  <threadedComment ref="I236" dT="2023-04-26T13:31:33.33" personId="{4D19F8B4-09C3-48EF-8725-4E35A380780A}" id="{D395B88D-E507-344C-84B2-9BD80DAB0BE4}">
    <text>PRECIO CON IVA</text>
  </threadedComment>
  <threadedComment ref="J236" dT="2023-04-26T13:33:17.01" personId="{4D19F8B4-09C3-48EF-8725-4E35A380780A}" id="{9F1B3389-3574-354A-9FDB-F873AC77E5D5}">
    <text>PRECIO SIN IVA</text>
  </threadedComment>
  <threadedComment ref="K236" dT="2023-04-26T13:33:54.16" personId="{4D19F8B4-09C3-48EF-8725-4E35A380780A}" id="{12470B2B-DE6C-0444-A4A0-5FC562C0AC4B}">
    <text>IVA</text>
  </threadedComment>
  <threadedComment ref="L236" dT="2023-04-26T13:36:46.93" personId="{4D19F8B4-09C3-48EF-8725-4E35A380780A}" id="{16364F35-2BB0-3644-A410-950F654CF91B}">
    <text>INDIRECTO+PRECIO SIN IVA+IVA</text>
  </threadedComment>
  <threadedComment ref="H237" dT="2023-04-26T13:30:30.17" personId="{4D19F8B4-09C3-48EF-8725-4E35A380780A}" id="{236E6F55-1CDA-A749-84F1-8C51D16FF86A}">
    <text>COSTO INDIRECTO</text>
  </threadedComment>
  <threadedComment ref="I237" dT="2023-04-26T13:31:33.33" personId="{4D19F8B4-09C3-48EF-8725-4E35A380780A}" id="{946FA53B-329A-514E-9E3C-34D1FAD5D72E}">
    <text>PRECIO CON IVA</text>
  </threadedComment>
  <threadedComment ref="J237" dT="2023-04-26T13:33:17.01" personId="{4D19F8B4-09C3-48EF-8725-4E35A380780A}" id="{17709F4D-B7F4-F046-B09E-0AF47644E131}">
    <text>PRECIO SIN IVA</text>
  </threadedComment>
  <threadedComment ref="K237" dT="2023-04-26T13:33:54.16" personId="{4D19F8B4-09C3-48EF-8725-4E35A380780A}" id="{1267055B-6485-2B4A-A6BF-05272E097581}">
    <text>IVA</text>
  </threadedComment>
  <threadedComment ref="L237" dT="2023-04-26T13:36:46.93" personId="{4D19F8B4-09C3-48EF-8725-4E35A380780A}" id="{B134F781-C778-244B-9188-21E18F3DA363}">
    <text>INDIRECTO+PRECIO SIN IVA+IVA</text>
  </threadedComment>
  <threadedComment ref="H238" dT="2023-04-26T13:30:30.17" personId="{4D19F8B4-09C3-48EF-8725-4E35A380780A}" id="{242E22EB-C4AB-B64E-930E-72A16B9AE478}">
    <text>COSTO INDIRECTO</text>
  </threadedComment>
  <threadedComment ref="I238" dT="2023-04-26T13:31:33.33" personId="{4D19F8B4-09C3-48EF-8725-4E35A380780A}" id="{7845C33C-9E58-F543-9630-E5EAD46343ED}">
    <text>PRECIO CON IVA</text>
  </threadedComment>
  <threadedComment ref="J238" dT="2023-04-26T13:33:17.01" personId="{4D19F8B4-09C3-48EF-8725-4E35A380780A}" id="{94BB3823-0DCF-5840-AAF0-0375A646AC76}">
    <text>PRECIO SIN IVA</text>
  </threadedComment>
  <threadedComment ref="K238" dT="2023-04-26T13:33:54.16" personId="{4D19F8B4-09C3-48EF-8725-4E35A380780A}" id="{4031C5BA-3D05-6E42-9FA4-11C9FCEB33CE}">
    <text>IVA</text>
  </threadedComment>
  <threadedComment ref="L238" dT="2023-04-26T13:36:46.93" personId="{4D19F8B4-09C3-48EF-8725-4E35A380780A}" id="{0807E277-48EF-D342-95E7-322D1E78DBDA}">
    <text>INDIRECTO+PRECIO SIN IVA+IVA</text>
  </threadedComment>
  <threadedComment ref="H239" dT="2023-04-26T13:30:30.17" personId="{4D19F8B4-09C3-48EF-8725-4E35A380780A}" id="{9436235E-E9B5-1A48-8C92-567F69E8B5A2}">
    <text>COSTO INDIRECTO</text>
  </threadedComment>
  <threadedComment ref="I239" dT="2023-04-26T13:31:33.33" personId="{4D19F8B4-09C3-48EF-8725-4E35A380780A}" id="{9E93AA6C-4807-D044-A759-17C25101510F}">
    <text>PRECIO CON IVA</text>
  </threadedComment>
  <threadedComment ref="J239" dT="2023-04-26T13:33:17.01" personId="{4D19F8B4-09C3-48EF-8725-4E35A380780A}" id="{7B09708B-6AF2-A848-969D-02C7B4026C82}">
    <text>PRECIO SIN IVA</text>
  </threadedComment>
  <threadedComment ref="K239" dT="2023-04-26T13:33:54.16" personId="{4D19F8B4-09C3-48EF-8725-4E35A380780A}" id="{8EEB7A1F-957C-CB40-8DDB-44743AC61BCD}">
    <text>IVA</text>
  </threadedComment>
  <threadedComment ref="L239" dT="2023-04-26T13:36:46.93" personId="{4D19F8B4-09C3-48EF-8725-4E35A380780A}" id="{D0F9E46B-5DCA-9B48-B8B3-BA7CFE568E0D}">
    <text>INDIRECTO+PRECIO SIN IVA+IVA</text>
  </threadedComment>
  <threadedComment ref="H240" dT="2023-04-26T13:30:30.17" personId="{4D19F8B4-09C3-48EF-8725-4E35A380780A}" id="{2DD7A5FE-80EB-A84E-A4EF-E62A64BA84E0}">
    <text>COSTO INDIRECTO</text>
  </threadedComment>
  <threadedComment ref="I240" dT="2023-04-26T13:31:33.33" personId="{4D19F8B4-09C3-48EF-8725-4E35A380780A}" id="{FDEAF6DB-1B3B-854E-B918-B1F31E928182}">
    <text>PRECIO CON IVA</text>
  </threadedComment>
  <threadedComment ref="J240" dT="2023-04-26T13:33:17.01" personId="{4D19F8B4-09C3-48EF-8725-4E35A380780A}" id="{7F10BF77-0E60-9B49-98E3-2682CE37DF69}">
    <text>PRECIO SIN IVA</text>
  </threadedComment>
  <threadedComment ref="K240" dT="2023-04-26T13:33:54.16" personId="{4D19F8B4-09C3-48EF-8725-4E35A380780A}" id="{FC523B8C-A73A-0641-AE70-4D1A6077AB1C}">
    <text>IVA</text>
  </threadedComment>
  <threadedComment ref="L240" dT="2023-04-26T13:36:46.93" personId="{4D19F8B4-09C3-48EF-8725-4E35A380780A}" id="{5DB1BF21-3A50-284B-8A9E-977DEF4EDA94}">
    <text>INDIRECTO+PRECIO SIN IVA+IVA</text>
  </threadedComment>
  <threadedComment ref="H281" dT="2023-04-26T13:30:30.17" personId="{4D19F8B4-09C3-48EF-8725-4E35A380780A}" id="{15842D17-E929-A04A-A37F-BD8E4798A31B}">
    <text>COSTO INDIRECTO</text>
  </threadedComment>
  <threadedComment ref="I281" dT="2023-04-26T13:31:33.33" personId="{4D19F8B4-09C3-48EF-8725-4E35A380780A}" id="{60E042E9-B652-0A49-8210-CDE768651307}">
    <text>PRECIO CON IVA</text>
  </threadedComment>
  <threadedComment ref="J281" dT="2023-04-26T13:33:17.01" personId="{4D19F8B4-09C3-48EF-8725-4E35A380780A}" id="{3834483E-1D9D-6746-AC64-C848EE75B817}">
    <text>PRECIO SIN IVA</text>
  </threadedComment>
  <threadedComment ref="K281" dT="2023-04-26T13:33:54.16" personId="{4D19F8B4-09C3-48EF-8725-4E35A380780A}" id="{B4AE916A-B671-A849-8B13-8538564FFDC5}">
    <text>IVA</text>
  </threadedComment>
  <threadedComment ref="L281" dT="2023-04-26T13:36:46.93" personId="{4D19F8B4-09C3-48EF-8725-4E35A380780A}" id="{54EED5F4-B821-B648-BD74-DB029EB9588E}">
    <text>INDIRECTO+PRECIO SIN IVA+IVA</text>
  </threadedComment>
  <threadedComment ref="H284" dT="2023-04-26T13:30:30.17" personId="{4D19F8B4-09C3-48EF-8725-4E35A380780A}" id="{EE5AEB13-E3F8-1341-A63F-91CFAD4F85F4}">
    <text>COSTO INDIRECTO</text>
  </threadedComment>
  <threadedComment ref="I284" dT="2023-04-26T13:31:33.33" personId="{4D19F8B4-09C3-48EF-8725-4E35A380780A}" id="{F5B86B37-9535-4248-AD90-F57A081F0131}">
    <text>PRECIO CON IVA</text>
  </threadedComment>
  <threadedComment ref="J284" dT="2023-04-26T13:33:17.01" personId="{4D19F8B4-09C3-48EF-8725-4E35A380780A}" id="{5C141008-3F83-9741-9DC9-0BF74231E2A4}">
    <text>PRECIO SIN IVA</text>
  </threadedComment>
  <threadedComment ref="K284" dT="2023-04-26T13:33:54.16" personId="{4D19F8B4-09C3-48EF-8725-4E35A380780A}" id="{EEB1861B-ED50-3143-910E-40E01E4736B4}">
    <text>IVA</text>
  </threadedComment>
  <threadedComment ref="L284" dT="2023-04-26T13:36:46.93" personId="{4D19F8B4-09C3-48EF-8725-4E35A380780A}" id="{284EF230-943D-DB4D-8C18-A5FDC0EE1EF9}">
    <text>INDIRECTO+PRECIO SIN IVA+IVA</text>
  </threadedComment>
  <threadedComment ref="H286" dT="2023-04-26T13:30:30.17" personId="{4D19F8B4-09C3-48EF-8725-4E35A380780A}" id="{ECD3DFFF-ABB9-404F-A5C7-DDC0A521CB46}">
    <text>COSTO INDIRECTO</text>
  </threadedComment>
  <threadedComment ref="I286" dT="2023-04-26T13:31:33.33" personId="{4D19F8B4-09C3-48EF-8725-4E35A380780A}" id="{79DC1DD6-D962-DF43-AD02-6F8A5B6458D2}">
    <text>PRECIO CON IVA</text>
  </threadedComment>
  <threadedComment ref="J286" dT="2023-04-26T13:33:17.01" personId="{4D19F8B4-09C3-48EF-8725-4E35A380780A}" id="{DFD831E6-5764-134F-AA12-950BDBB6B41F}">
    <text>PRECIO SIN IVA</text>
  </threadedComment>
  <threadedComment ref="K286" dT="2023-04-26T13:33:54.16" personId="{4D19F8B4-09C3-48EF-8725-4E35A380780A}" id="{F05CE2A2-E624-B24C-BC36-26D9E07669B5}">
    <text>IVA</text>
  </threadedComment>
  <threadedComment ref="L286" dT="2023-04-26T13:36:46.93" personId="{4D19F8B4-09C3-48EF-8725-4E35A380780A}" id="{B6B51D4E-DB6A-9B44-8CBB-AD80C05FA369}">
    <text>INDIRECTO+PRECIO SIN IVA+IVA</text>
  </threadedComment>
  <threadedComment ref="H287" dT="2023-04-26T13:30:30.17" personId="{4D19F8B4-09C3-48EF-8725-4E35A380780A}" id="{3FF5675B-6FEA-0F4D-8831-D51DA41E13DE}">
    <text>COSTO INDIRECTO</text>
  </threadedComment>
  <threadedComment ref="I287" dT="2023-04-26T13:31:33.33" personId="{4D19F8B4-09C3-48EF-8725-4E35A380780A}" id="{4B9C4B41-42E4-744C-88B3-FA4439EBF4D8}">
    <text>PRECIO CON IVA</text>
  </threadedComment>
  <threadedComment ref="J287" dT="2023-04-26T13:33:17.01" personId="{4D19F8B4-09C3-48EF-8725-4E35A380780A}" id="{FB19CB56-E4F0-0C47-A422-15C1D5D129AA}">
    <text>PRECIO SIN IVA</text>
  </threadedComment>
  <threadedComment ref="K287" dT="2023-04-26T13:33:54.16" personId="{4D19F8B4-09C3-48EF-8725-4E35A380780A}" id="{83978274-D62B-334D-8AF1-E5973B2DA248}">
    <text>IVA</text>
  </threadedComment>
  <threadedComment ref="L287" dT="2023-04-26T13:36:46.93" personId="{4D19F8B4-09C3-48EF-8725-4E35A380780A}" id="{AAA90B0F-934C-F54C-A50C-6D3C828F0912}">
    <text>INDIRECTO+PRECIO SIN IVA+IVA</text>
  </threadedComment>
  <threadedComment ref="H288" dT="2023-04-26T13:30:30.17" personId="{4D19F8B4-09C3-48EF-8725-4E35A380780A}" id="{08FE5043-FEBE-5442-B898-08E25876A177}">
    <text>COSTO INDIRECTO</text>
  </threadedComment>
  <threadedComment ref="I288" dT="2023-04-26T13:31:33.33" personId="{4D19F8B4-09C3-48EF-8725-4E35A380780A}" id="{29374D33-5A34-D245-9A62-AA3E78D70D1C}">
    <text>PRECIO CON IVA</text>
  </threadedComment>
  <threadedComment ref="J288" dT="2023-04-26T13:33:17.01" personId="{4D19F8B4-09C3-48EF-8725-4E35A380780A}" id="{96996AAE-5BEA-B54B-A22B-4E5DAE261C39}">
    <text>PRECIO SIN IVA</text>
  </threadedComment>
  <threadedComment ref="K288" dT="2023-04-26T13:33:54.16" personId="{4D19F8B4-09C3-48EF-8725-4E35A380780A}" id="{BE57F397-0209-6443-97F6-EFE7DC7F1824}">
    <text>IVA</text>
  </threadedComment>
  <threadedComment ref="L288" dT="2023-04-26T13:36:46.93" personId="{4D19F8B4-09C3-48EF-8725-4E35A380780A}" id="{B006B8A0-3890-5D41-B69A-1AFE86325B5E}">
    <text>INDIRECTO+PRECIO SIN IVA+IVA</text>
  </threadedComment>
  <threadedComment ref="H290" dT="2023-04-26T13:30:30.17" personId="{4D19F8B4-09C3-48EF-8725-4E35A380780A}" id="{A6DBD27B-317D-1B42-AB62-49FA877D6A19}">
    <text>COSTO INDIRECTO</text>
  </threadedComment>
  <threadedComment ref="I290" dT="2023-04-26T13:31:33.33" personId="{4D19F8B4-09C3-48EF-8725-4E35A380780A}" id="{5A7F871F-2F98-1244-9C76-3733874ACC4E}">
    <text>PRECIO CON IVA</text>
  </threadedComment>
  <threadedComment ref="J290" dT="2023-04-26T13:33:17.01" personId="{4D19F8B4-09C3-48EF-8725-4E35A380780A}" id="{2564EADE-3DA6-8E43-9532-5091BF3162E8}">
    <text>PRECIO SIN IVA</text>
  </threadedComment>
  <threadedComment ref="K290" dT="2023-04-26T13:33:54.16" personId="{4D19F8B4-09C3-48EF-8725-4E35A380780A}" id="{36067EC7-F217-E64C-9A66-880B3677854E}">
    <text>IVA</text>
  </threadedComment>
  <threadedComment ref="L290" dT="2023-04-26T13:36:46.93" personId="{4D19F8B4-09C3-48EF-8725-4E35A380780A}" id="{670F12EB-F16F-C048-84BE-3B97722FD94E}">
    <text>INDIRECTO+PRECIO SIN IVA+IVA</text>
  </threadedComment>
  <threadedComment ref="H291" dT="2023-04-26T13:30:30.17" personId="{4D19F8B4-09C3-48EF-8725-4E35A380780A}" id="{B7E80942-D7CB-C34C-9E8D-378FB062BC3E}">
    <text>COSTO INDIRECTO</text>
  </threadedComment>
  <threadedComment ref="I291" dT="2023-04-26T13:31:33.33" personId="{4D19F8B4-09C3-48EF-8725-4E35A380780A}" id="{3EE1D451-B91F-6345-9266-1DD0FBE603B2}">
    <text>PRECIO CON IVA</text>
  </threadedComment>
  <threadedComment ref="J291" dT="2023-04-26T13:33:17.01" personId="{4D19F8B4-09C3-48EF-8725-4E35A380780A}" id="{31FC68DE-F79C-C148-AD2B-A8C502D7D457}">
    <text>PRECIO SIN IVA</text>
  </threadedComment>
  <threadedComment ref="K291" dT="2023-04-26T13:33:54.16" personId="{4D19F8B4-09C3-48EF-8725-4E35A380780A}" id="{C11D118F-BAB5-6544-ABD5-27E729A5FFF5}">
    <text>IVA</text>
  </threadedComment>
  <threadedComment ref="L291" dT="2023-04-26T13:36:46.93" personId="{4D19F8B4-09C3-48EF-8725-4E35A380780A}" id="{55C720A5-4310-5E44-8F76-2161D1EE74C9}">
    <text>INDIRECTO+PRECIO SIN IVA+IVA</text>
  </threadedComment>
  <threadedComment ref="H292" dT="2023-04-26T13:30:30.17" personId="{4D19F8B4-09C3-48EF-8725-4E35A380780A}" id="{24663041-93A9-0C44-8925-6199BA0B3FCC}">
    <text>COSTO INDIRECTO</text>
  </threadedComment>
  <threadedComment ref="I292" dT="2023-04-26T13:31:33.33" personId="{4D19F8B4-09C3-48EF-8725-4E35A380780A}" id="{AB148F20-6531-7C46-ACB0-6018AE150A0B}">
    <text>PRECIO CON IVA</text>
  </threadedComment>
  <threadedComment ref="J292" dT="2023-04-26T13:33:17.01" personId="{4D19F8B4-09C3-48EF-8725-4E35A380780A}" id="{908BDF35-6E37-524B-9067-02E3CD376C1C}">
    <text>PRECIO SIN IVA</text>
  </threadedComment>
  <threadedComment ref="K292" dT="2023-04-26T13:33:54.16" personId="{4D19F8B4-09C3-48EF-8725-4E35A380780A}" id="{AC16915E-1333-6E43-831E-2E0BA43A7498}">
    <text>IVA</text>
  </threadedComment>
  <threadedComment ref="L292" dT="2023-04-26T13:36:46.93" personId="{4D19F8B4-09C3-48EF-8725-4E35A380780A}" id="{5D60A509-7457-F84F-81FC-BD212598D017}">
    <text>INDIRECTO+PRECIO SIN IVA+IVA</text>
  </threadedComment>
  <threadedComment ref="H293" dT="2023-04-26T13:30:30.17" personId="{4D19F8B4-09C3-48EF-8725-4E35A380780A}" id="{4842FE43-E204-F243-8B0D-6FD33F638ED8}">
    <text>COSTO INDIRECTO</text>
  </threadedComment>
  <threadedComment ref="I293" dT="2023-04-26T13:31:33.33" personId="{4D19F8B4-09C3-48EF-8725-4E35A380780A}" id="{10C0F8B5-6F28-044F-9204-8A2C12F5883C}">
    <text>PRECIO CON IVA</text>
  </threadedComment>
  <threadedComment ref="J293" dT="2023-04-26T13:33:17.01" personId="{4D19F8B4-09C3-48EF-8725-4E35A380780A}" id="{7F2B1BE1-09B1-AE40-ADA5-5C01D3C8AEFC}">
    <text>PRECIO SIN IVA</text>
  </threadedComment>
  <threadedComment ref="K293" dT="2023-04-26T13:33:54.16" personId="{4D19F8B4-09C3-48EF-8725-4E35A380780A}" id="{E55A05BF-A6F6-F149-BFB0-A244D4A659DA}">
    <text>IVA</text>
  </threadedComment>
  <threadedComment ref="L293" dT="2023-04-26T13:36:46.93" personId="{4D19F8B4-09C3-48EF-8725-4E35A380780A}" id="{B1B5EF32-9D94-2442-9B3F-AA437DAC84AD}">
    <text>INDIRECTO+PRECIO SIN IVA+IVA</text>
  </threadedComment>
  <threadedComment ref="H294" dT="2023-04-26T13:30:30.17" personId="{4D19F8B4-09C3-48EF-8725-4E35A380780A}" id="{046B444A-F21A-AC45-BAD8-DF81044572FE}">
    <text>COSTO INDIRECTO</text>
  </threadedComment>
  <threadedComment ref="I294" dT="2023-04-26T13:31:33.33" personId="{4D19F8B4-09C3-48EF-8725-4E35A380780A}" id="{DF827D91-BE4A-BE4C-9EAC-372058C3D268}">
    <text>PRECIO CON IVA</text>
  </threadedComment>
  <threadedComment ref="J294" dT="2023-04-26T13:33:17.01" personId="{4D19F8B4-09C3-48EF-8725-4E35A380780A}" id="{BC3B6A73-3D5B-3645-AD4C-9E2363CA8194}">
    <text>PRECIO SIN IVA</text>
  </threadedComment>
  <threadedComment ref="K294" dT="2023-04-26T13:33:54.16" personId="{4D19F8B4-09C3-48EF-8725-4E35A380780A}" id="{8AC3D1AE-ECEC-7442-9B81-0E320E8D34D1}">
    <text>IVA</text>
  </threadedComment>
  <threadedComment ref="L294" dT="2023-04-26T13:36:46.93" personId="{4D19F8B4-09C3-48EF-8725-4E35A380780A}" id="{7142539F-5850-0943-A5B4-1D27AA9FE319}">
    <text>INDIRECTO+PRECIO SIN IVA+IVA</text>
  </threadedComment>
  <threadedComment ref="H295" dT="2023-04-26T13:30:30.17" personId="{4D19F8B4-09C3-48EF-8725-4E35A380780A}" id="{65079958-18BB-AD45-9BC6-DB59B876763E}">
    <text>COSTO INDIRECTO</text>
  </threadedComment>
  <threadedComment ref="I295" dT="2023-04-26T13:31:33.33" personId="{4D19F8B4-09C3-48EF-8725-4E35A380780A}" id="{19FCD9AF-4BAA-3F43-BE34-F16DA11EAC6E}">
    <text>PRECIO CON IVA</text>
  </threadedComment>
  <threadedComment ref="J295" dT="2023-04-26T13:33:17.01" personId="{4D19F8B4-09C3-48EF-8725-4E35A380780A}" id="{A7FF7F99-6B69-1344-96EF-0828921716AE}">
    <text>PRECIO SIN IVA</text>
  </threadedComment>
  <threadedComment ref="K295" dT="2023-04-26T13:33:54.16" personId="{4D19F8B4-09C3-48EF-8725-4E35A380780A}" id="{4F92806D-E5BA-3346-960D-95E9B357BB6F}">
    <text>IVA</text>
  </threadedComment>
  <threadedComment ref="L295" dT="2023-04-26T13:36:46.93" personId="{4D19F8B4-09C3-48EF-8725-4E35A380780A}" id="{33D63D89-0319-3448-878E-48D8CC5DDBE4}">
    <text>INDIRECTO+PRECIO SIN IVA+IVA</text>
  </threadedComment>
  <threadedComment ref="H296" dT="2023-04-26T13:30:30.17" personId="{4D19F8B4-09C3-48EF-8725-4E35A380780A}" id="{B16DB450-9E8E-0C48-9ABC-6727028A89B6}">
    <text>COSTO INDIRECTO</text>
  </threadedComment>
  <threadedComment ref="I296" dT="2023-04-26T13:31:33.33" personId="{4D19F8B4-09C3-48EF-8725-4E35A380780A}" id="{6F3B2DE3-F3A7-AC4F-9627-19C79A19FF33}">
    <text>PRECIO CON IVA</text>
  </threadedComment>
  <threadedComment ref="J296" dT="2023-04-26T13:33:17.01" personId="{4D19F8B4-09C3-48EF-8725-4E35A380780A}" id="{06E90AD1-6136-AC41-BD9C-BC98B191D140}">
    <text>PRECIO SIN IVA</text>
  </threadedComment>
  <threadedComment ref="K296" dT="2023-04-26T13:33:54.16" personId="{4D19F8B4-09C3-48EF-8725-4E35A380780A}" id="{85408235-3731-F84E-B756-04EF8A5F0104}">
    <text>IVA</text>
  </threadedComment>
  <threadedComment ref="L296" dT="2023-04-26T13:36:46.93" personId="{4D19F8B4-09C3-48EF-8725-4E35A380780A}" id="{E0A65EB6-AF9D-D74A-9A56-B5F291168E33}">
    <text>INDIRECTO+PRECIO SIN IVA+IVA</text>
  </threadedComment>
  <threadedComment ref="H297" dT="2023-04-26T13:30:30.17" personId="{4D19F8B4-09C3-48EF-8725-4E35A380780A}" id="{B164FD1B-C4B6-5F48-A65B-29D4C2987863}">
    <text>COSTO INDIRECTO</text>
  </threadedComment>
  <threadedComment ref="I297" dT="2023-04-26T13:31:33.33" personId="{4D19F8B4-09C3-48EF-8725-4E35A380780A}" id="{B2EC7A99-DACE-CF4E-A588-4B03CFF166E7}">
    <text>PRECIO CON IVA</text>
  </threadedComment>
  <threadedComment ref="J297" dT="2023-04-26T13:33:17.01" personId="{4D19F8B4-09C3-48EF-8725-4E35A380780A}" id="{86CF89AC-090E-9940-990E-496BA6533152}">
    <text>PRECIO SIN IVA</text>
  </threadedComment>
  <threadedComment ref="K297" dT="2023-04-26T13:33:54.16" personId="{4D19F8B4-09C3-48EF-8725-4E35A380780A}" id="{8C4DC6FF-C03A-6147-97F1-7B5660B0AFA8}">
    <text>IVA</text>
  </threadedComment>
  <threadedComment ref="L297" dT="2023-04-26T13:36:46.93" personId="{4D19F8B4-09C3-48EF-8725-4E35A380780A}" id="{2CD926B0-7E82-B641-85B4-E0317A028B79}">
    <text>INDIRECTO+PRECIO SIN IVA+IVA</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61"/>
  <sheetViews>
    <sheetView tabSelected="1" view="pageBreakPreview" zoomScale="80" zoomScaleNormal="100" zoomScaleSheetLayoutView="80" workbookViewId="0">
      <selection activeCell="A55" sqref="A55:F55"/>
    </sheetView>
  </sheetViews>
  <sheetFormatPr baseColWidth="10" defaultColWidth="11.1796875" defaultRowHeight="12.5"/>
  <cols>
    <col min="1" max="1" width="10.08984375" style="67" customWidth="1"/>
    <col min="2" max="2" width="63.36328125" style="67" customWidth="1"/>
    <col min="3" max="3" width="8.81640625" style="67" customWidth="1"/>
    <col min="4" max="4" width="11.1796875" style="68" customWidth="1"/>
    <col min="5" max="5" width="14.08984375" style="67" customWidth="1"/>
    <col min="6" max="6" width="15.1796875" style="67" customWidth="1"/>
    <col min="7" max="7" width="19.08984375" style="67" customWidth="1"/>
    <col min="8" max="16384" width="11.1796875" style="67"/>
  </cols>
  <sheetData>
    <row r="1" spans="1:7" ht="23">
      <c r="A1" s="160" t="s">
        <v>0</v>
      </c>
      <c r="B1" s="161"/>
      <c r="C1" s="161"/>
      <c r="D1" s="161"/>
      <c r="E1" s="161"/>
      <c r="F1" s="161"/>
      <c r="G1" s="162"/>
    </row>
    <row r="2" spans="1:7" ht="21.75" customHeight="1">
      <c r="A2" s="157" t="s">
        <v>1</v>
      </c>
      <c r="B2" s="158"/>
      <c r="C2" s="158"/>
      <c r="D2" s="158"/>
      <c r="E2" s="158"/>
      <c r="F2" s="158"/>
      <c r="G2" s="159"/>
    </row>
    <row r="3" spans="1:7" ht="21.75" customHeight="1">
      <c r="A3" s="157" t="s">
        <v>2</v>
      </c>
      <c r="B3" s="158"/>
      <c r="C3" s="158"/>
      <c r="D3" s="158"/>
      <c r="E3" s="158"/>
      <c r="F3" s="158"/>
      <c r="G3" s="159"/>
    </row>
    <row r="4" spans="1:7" ht="21.75" customHeight="1">
      <c r="A4" s="157" t="s">
        <v>3</v>
      </c>
      <c r="B4" s="158"/>
      <c r="C4" s="158"/>
      <c r="D4" s="158"/>
      <c r="E4" s="158"/>
      <c r="F4" s="158"/>
      <c r="G4" s="159"/>
    </row>
    <row r="5" spans="1:7" ht="26">
      <c r="A5" s="79" t="s">
        <v>4</v>
      </c>
      <c r="B5" s="79" t="s">
        <v>5</v>
      </c>
      <c r="C5" s="79" t="s">
        <v>6</v>
      </c>
      <c r="D5" s="80" t="s">
        <v>7</v>
      </c>
      <c r="E5" s="79" t="s">
        <v>8</v>
      </c>
      <c r="F5" s="79" t="s">
        <v>9</v>
      </c>
      <c r="G5" s="79" t="s">
        <v>10</v>
      </c>
    </row>
    <row r="6" spans="1:7" ht="15" customHeight="1">
      <c r="A6" s="81">
        <v>1</v>
      </c>
      <c r="B6" s="150" t="s">
        <v>11</v>
      </c>
      <c r="C6" s="150"/>
      <c r="D6" s="150"/>
      <c r="E6" s="150"/>
      <c r="F6" s="150"/>
      <c r="G6" s="82"/>
    </row>
    <row r="7" spans="1:7" ht="15" customHeight="1">
      <c r="A7" s="83">
        <v>1.1000000000000001</v>
      </c>
      <c r="B7" s="166" t="s">
        <v>12</v>
      </c>
      <c r="C7" s="167"/>
      <c r="D7" s="167"/>
      <c r="E7" s="167"/>
      <c r="F7" s="168"/>
      <c r="G7" s="169"/>
    </row>
    <row r="8" spans="1:7">
      <c r="A8" s="84" t="s">
        <v>13</v>
      </c>
      <c r="B8" s="85" t="s">
        <v>14</v>
      </c>
      <c r="C8" s="84" t="s">
        <v>15</v>
      </c>
      <c r="D8" s="86">
        <v>50</v>
      </c>
      <c r="E8" s="87"/>
      <c r="F8" s="87"/>
      <c r="G8" s="169"/>
    </row>
    <row r="9" spans="1:7" ht="25.5" customHeight="1">
      <c r="A9" s="84" t="s">
        <v>16</v>
      </c>
      <c r="B9" s="85" t="s">
        <v>17</v>
      </c>
      <c r="C9" s="84" t="s">
        <v>15</v>
      </c>
      <c r="D9" s="86">
        <v>57</v>
      </c>
      <c r="E9" s="87"/>
      <c r="F9" s="87"/>
      <c r="G9" s="169"/>
    </row>
    <row r="10" spans="1:7">
      <c r="A10" s="83">
        <v>1.2</v>
      </c>
      <c r="B10" s="166" t="s">
        <v>18</v>
      </c>
      <c r="C10" s="167"/>
      <c r="D10" s="167"/>
      <c r="E10" s="167"/>
      <c r="F10" s="168"/>
      <c r="G10" s="169"/>
    </row>
    <row r="11" spans="1:7" s="69" customFormat="1" ht="27" customHeight="1">
      <c r="A11" s="84" t="s">
        <v>19</v>
      </c>
      <c r="B11" s="85" t="s">
        <v>20</v>
      </c>
      <c r="C11" s="88" t="s">
        <v>21</v>
      </c>
      <c r="D11" s="86">
        <v>1</v>
      </c>
      <c r="E11" s="87"/>
      <c r="F11" s="89"/>
      <c r="G11" s="169"/>
    </row>
    <row r="12" spans="1:7" s="69" customFormat="1" ht="29" customHeight="1">
      <c r="A12" s="84"/>
      <c r="B12" s="171" t="s">
        <v>22</v>
      </c>
      <c r="C12" s="171"/>
      <c r="D12" s="171"/>
      <c r="E12" s="171"/>
      <c r="F12" s="171"/>
      <c r="G12" s="169"/>
    </row>
    <row r="13" spans="1:7" ht="15" customHeight="1">
      <c r="A13" s="81">
        <v>2</v>
      </c>
      <c r="B13" s="150" t="s">
        <v>23</v>
      </c>
      <c r="C13" s="150"/>
      <c r="D13" s="150"/>
      <c r="E13" s="150"/>
      <c r="F13" s="150"/>
      <c r="G13" s="82"/>
    </row>
    <row r="14" spans="1:7">
      <c r="A14" s="83">
        <v>2.1</v>
      </c>
      <c r="B14" s="152" t="s">
        <v>24</v>
      </c>
      <c r="C14" s="152"/>
      <c r="D14" s="152"/>
      <c r="E14" s="152"/>
      <c r="F14" s="152"/>
      <c r="G14" s="169"/>
    </row>
    <row r="15" spans="1:7" ht="15" customHeight="1">
      <c r="A15" s="84" t="s">
        <v>25</v>
      </c>
      <c r="B15" s="172" t="s">
        <v>26</v>
      </c>
      <c r="C15" s="172"/>
      <c r="D15" s="172"/>
      <c r="E15" s="172"/>
      <c r="F15" s="172"/>
      <c r="G15" s="169"/>
    </row>
    <row r="16" spans="1:7" ht="204" customHeight="1">
      <c r="A16" s="84" t="s">
        <v>27</v>
      </c>
      <c r="B16" s="90" t="s">
        <v>28</v>
      </c>
      <c r="C16" s="84" t="s">
        <v>15</v>
      </c>
      <c r="D16" s="86">
        <v>31</v>
      </c>
      <c r="E16" s="87"/>
      <c r="F16" s="87"/>
      <c r="G16" s="169"/>
    </row>
    <row r="17" spans="1:7" ht="206" customHeight="1">
      <c r="A17" s="84" t="s">
        <v>29</v>
      </c>
      <c r="B17" s="90" t="s">
        <v>30</v>
      </c>
      <c r="C17" s="84" t="s">
        <v>15</v>
      </c>
      <c r="D17" s="86">
        <v>31</v>
      </c>
      <c r="E17" s="87"/>
      <c r="F17" s="87"/>
      <c r="G17" s="169"/>
    </row>
    <row r="18" spans="1:7" ht="172.25" customHeight="1">
      <c r="A18" s="84" t="s">
        <v>31</v>
      </c>
      <c r="B18" s="91" t="s">
        <v>32</v>
      </c>
      <c r="C18" s="84" t="s">
        <v>15</v>
      </c>
      <c r="D18" s="86">
        <v>65</v>
      </c>
      <c r="E18" s="87"/>
      <c r="F18" s="87"/>
      <c r="G18" s="169"/>
    </row>
    <row r="19" spans="1:7">
      <c r="A19" s="83">
        <v>2.2000000000000002</v>
      </c>
      <c r="B19" s="152" t="s">
        <v>33</v>
      </c>
      <c r="C19" s="152"/>
      <c r="D19" s="152"/>
      <c r="E19" s="152"/>
      <c r="F19" s="152"/>
      <c r="G19" s="169"/>
    </row>
    <row r="20" spans="1:7" ht="216.9" customHeight="1">
      <c r="A20" s="84" t="s">
        <v>34</v>
      </c>
      <c r="B20" s="90" t="s">
        <v>35</v>
      </c>
      <c r="C20" s="84" t="s">
        <v>15</v>
      </c>
      <c r="D20" s="86">
        <v>110</v>
      </c>
      <c r="E20" s="87"/>
      <c r="F20" s="87"/>
      <c r="G20" s="169"/>
    </row>
    <row r="21" spans="1:7" ht="203" customHeight="1">
      <c r="A21" s="84" t="s">
        <v>36</v>
      </c>
      <c r="B21" s="85" t="s">
        <v>37</v>
      </c>
      <c r="C21" s="84" t="s">
        <v>15</v>
      </c>
      <c r="D21" s="86">
        <v>30</v>
      </c>
      <c r="E21" s="87"/>
      <c r="F21" s="87"/>
      <c r="G21" s="169"/>
    </row>
    <row r="22" spans="1:7">
      <c r="A22" s="83">
        <v>2.2999999999999998</v>
      </c>
      <c r="B22" s="152" t="s">
        <v>38</v>
      </c>
      <c r="C22" s="152"/>
      <c r="D22" s="152"/>
      <c r="E22" s="152"/>
      <c r="F22" s="152"/>
      <c r="G22" s="169"/>
    </row>
    <row r="23" spans="1:7" ht="209.4" customHeight="1">
      <c r="A23" s="84" t="s">
        <v>39</v>
      </c>
      <c r="B23" s="90" t="s">
        <v>40</v>
      </c>
      <c r="C23" s="84" t="s">
        <v>15</v>
      </c>
      <c r="D23" s="86">
        <v>225</v>
      </c>
      <c r="E23" s="87"/>
      <c r="F23" s="87"/>
      <c r="G23" s="169"/>
    </row>
    <row r="24" spans="1:7" ht="206" customHeight="1">
      <c r="A24" s="84" t="s">
        <v>41</v>
      </c>
      <c r="B24" s="85" t="s">
        <v>42</v>
      </c>
      <c r="C24" s="84" t="s">
        <v>15</v>
      </c>
      <c r="D24" s="86">
        <v>22.5</v>
      </c>
      <c r="E24" s="87"/>
      <c r="F24" s="87"/>
      <c r="G24" s="169"/>
    </row>
    <row r="25" spans="1:7">
      <c r="A25" s="83">
        <v>2.4</v>
      </c>
      <c r="B25" s="152" t="s">
        <v>43</v>
      </c>
      <c r="C25" s="152"/>
      <c r="D25" s="152"/>
      <c r="E25" s="152"/>
      <c r="F25" s="152"/>
      <c r="G25" s="169"/>
    </row>
    <row r="26" spans="1:7" ht="222.9" customHeight="1">
      <c r="A26" s="84" t="s">
        <v>44</v>
      </c>
      <c r="B26" s="90" t="s">
        <v>40</v>
      </c>
      <c r="C26" s="84" t="s">
        <v>15</v>
      </c>
      <c r="D26" s="86">
        <v>225</v>
      </c>
      <c r="E26" s="87"/>
      <c r="F26" s="87"/>
      <c r="G26" s="169"/>
    </row>
    <row r="27" spans="1:7" ht="201" customHeight="1">
      <c r="A27" s="84" t="s">
        <v>45</v>
      </c>
      <c r="B27" s="85" t="s">
        <v>46</v>
      </c>
      <c r="C27" s="84" t="s">
        <v>15</v>
      </c>
      <c r="D27" s="86">
        <v>22.5</v>
      </c>
      <c r="E27" s="87"/>
      <c r="F27" s="87"/>
      <c r="G27" s="169"/>
    </row>
    <row r="28" spans="1:7">
      <c r="A28" s="83">
        <v>2.5</v>
      </c>
      <c r="B28" s="152" t="s">
        <v>47</v>
      </c>
      <c r="C28" s="152"/>
      <c r="D28" s="152"/>
      <c r="E28" s="152"/>
      <c r="F28" s="152"/>
      <c r="G28" s="169"/>
    </row>
    <row r="29" spans="1:7" ht="210.65" customHeight="1">
      <c r="A29" s="84" t="s">
        <v>48</v>
      </c>
      <c r="B29" s="90" t="s">
        <v>40</v>
      </c>
      <c r="C29" s="84" t="s">
        <v>15</v>
      </c>
      <c r="D29" s="86">
        <v>225</v>
      </c>
      <c r="E29" s="87"/>
      <c r="F29" s="87"/>
      <c r="G29" s="169"/>
    </row>
    <row r="30" spans="1:7" ht="188.15" customHeight="1">
      <c r="A30" s="84" t="s">
        <v>49</v>
      </c>
      <c r="B30" s="85" t="s">
        <v>50</v>
      </c>
      <c r="C30" s="84" t="s">
        <v>15</v>
      </c>
      <c r="D30" s="86">
        <v>22.5</v>
      </c>
      <c r="E30" s="87"/>
      <c r="F30" s="87"/>
      <c r="G30" s="169"/>
    </row>
    <row r="31" spans="1:7">
      <c r="A31" s="83">
        <v>2.6</v>
      </c>
      <c r="B31" s="152" t="s">
        <v>51</v>
      </c>
      <c r="C31" s="152"/>
      <c r="D31" s="152"/>
      <c r="E31" s="152"/>
      <c r="F31" s="152"/>
      <c r="G31" s="169"/>
    </row>
    <row r="32" spans="1:7" ht="215.4" customHeight="1">
      <c r="A32" s="84"/>
      <c r="B32" s="85" t="s">
        <v>52</v>
      </c>
      <c r="C32" s="84" t="s">
        <v>15</v>
      </c>
      <c r="D32" s="86">
        <v>86</v>
      </c>
      <c r="E32" s="87"/>
      <c r="F32" s="87"/>
      <c r="G32" s="169"/>
    </row>
    <row r="33" spans="1:7" ht="20.25" customHeight="1">
      <c r="A33" s="81">
        <v>3</v>
      </c>
      <c r="B33" s="150" t="s">
        <v>53</v>
      </c>
      <c r="C33" s="150"/>
      <c r="D33" s="150"/>
      <c r="E33" s="150"/>
      <c r="F33" s="150"/>
      <c r="G33" s="82"/>
    </row>
    <row r="34" spans="1:7" s="69" customFormat="1">
      <c r="A34" s="88">
        <v>3.1</v>
      </c>
      <c r="B34" s="92" t="s">
        <v>54</v>
      </c>
      <c r="C34" s="84" t="s">
        <v>15</v>
      </c>
      <c r="D34" s="93">
        <v>1</v>
      </c>
      <c r="E34" s="87"/>
      <c r="F34" s="87"/>
      <c r="G34" s="154"/>
    </row>
    <row r="35" spans="1:7" s="69" customFormat="1">
      <c r="A35" s="88">
        <v>3.2</v>
      </c>
      <c r="B35" s="92" t="s">
        <v>55</v>
      </c>
      <c r="C35" s="84" t="s">
        <v>15</v>
      </c>
      <c r="D35" s="93">
        <v>1</v>
      </c>
      <c r="E35" s="87"/>
      <c r="F35" s="87"/>
      <c r="G35" s="155"/>
    </row>
    <row r="36" spans="1:7" s="69" customFormat="1">
      <c r="A36" s="88">
        <v>3.3</v>
      </c>
      <c r="B36" s="92" t="s">
        <v>56</v>
      </c>
      <c r="C36" s="84" t="s">
        <v>21</v>
      </c>
      <c r="D36" s="93">
        <v>1</v>
      </c>
      <c r="E36" s="87"/>
      <c r="F36" s="87"/>
      <c r="G36" s="155"/>
    </row>
    <row r="37" spans="1:7" s="69" customFormat="1" ht="16.5" customHeight="1">
      <c r="A37" s="88">
        <v>3.4</v>
      </c>
      <c r="B37" s="94" t="s">
        <v>57</v>
      </c>
      <c r="C37" s="88" t="s">
        <v>15</v>
      </c>
      <c r="D37" s="93">
        <v>250</v>
      </c>
      <c r="E37" s="89"/>
      <c r="F37" s="89"/>
      <c r="G37" s="155"/>
    </row>
    <row r="38" spans="1:7" ht="45.65" customHeight="1">
      <c r="A38" s="88">
        <v>3.5</v>
      </c>
      <c r="B38" s="92" t="s">
        <v>58</v>
      </c>
      <c r="C38" s="88" t="s">
        <v>15</v>
      </c>
      <c r="D38" s="93">
        <v>32</v>
      </c>
      <c r="E38" s="89"/>
      <c r="F38" s="89"/>
      <c r="G38" s="155"/>
    </row>
    <row r="39" spans="1:7" ht="25">
      <c r="A39" s="88">
        <v>3.6</v>
      </c>
      <c r="B39" s="95" t="s">
        <v>59</v>
      </c>
      <c r="C39" s="88" t="s">
        <v>15</v>
      </c>
      <c r="D39" s="93">
        <f>82.71+53.71+12.25</f>
        <v>148.66999999999999</v>
      </c>
      <c r="E39" s="89"/>
      <c r="F39" s="96"/>
      <c r="G39" s="155"/>
    </row>
    <row r="40" spans="1:7" ht="25">
      <c r="A40" s="88">
        <v>3.7</v>
      </c>
      <c r="B40" s="94" t="s">
        <v>60</v>
      </c>
      <c r="C40" s="88" t="s">
        <v>21</v>
      </c>
      <c r="D40" s="97">
        <v>1</v>
      </c>
      <c r="E40" s="89"/>
      <c r="F40" s="96"/>
      <c r="G40" s="155"/>
    </row>
    <row r="41" spans="1:7" ht="42.65" customHeight="1">
      <c r="A41" s="88">
        <v>3.8</v>
      </c>
      <c r="B41" s="94" t="s">
        <v>61</v>
      </c>
      <c r="C41" s="88" t="s">
        <v>21</v>
      </c>
      <c r="D41" s="97">
        <v>1</v>
      </c>
      <c r="E41" s="89"/>
      <c r="F41" s="96"/>
      <c r="G41" s="155"/>
    </row>
    <row r="42" spans="1:7" ht="37.75" customHeight="1">
      <c r="A42" s="88">
        <v>3.9</v>
      </c>
      <c r="B42" s="92" t="s">
        <v>62</v>
      </c>
      <c r="C42" s="84" t="s">
        <v>63</v>
      </c>
      <c r="D42" s="93">
        <v>20</v>
      </c>
      <c r="E42" s="87"/>
      <c r="F42" s="96"/>
      <c r="G42" s="155"/>
    </row>
    <row r="43" spans="1:7" ht="159.65" customHeight="1">
      <c r="A43" s="97">
        <v>3.1</v>
      </c>
      <c r="B43" s="92" t="s">
        <v>497</v>
      </c>
      <c r="C43" s="147" t="s">
        <v>66</v>
      </c>
      <c r="D43" s="148">
        <v>1</v>
      </c>
      <c r="E43" s="149"/>
      <c r="F43" s="96"/>
      <c r="G43" s="156"/>
    </row>
    <row r="44" spans="1:7" ht="15" customHeight="1">
      <c r="A44" s="81">
        <v>4</v>
      </c>
      <c r="B44" s="150" t="s">
        <v>64</v>
      </c>
      <c r="C44" s="150"/>
      <c r="D44" s="150"/>
      <c r="E44" s="150"/>
      <c r="F44" s="150"/>
      <c r="G44" s="82"/>
    </row>
    <row r="45" spans="1:7" ht="261.64999999999998" customHeight="1">
      <c r="A45" s="84">
        <v>4.0999999999999996</v>
      </c>
      <c r="B45" s="90" t="s">
        <v>65</v>
      </c>
      <c r="C45" s="84" t="s">
        <v>66</v>
      </c>
      <c r="D45" s="86">
        <v>1</v>
      </c>
      <c r="E45" s="87"/>
      <c r="F45" s="87"/>
      <c r="G45" s="98"/>
    </row>
    <row r="46" spans="1:7" ht="13">
      <c r="A46" s="81">
        <v>5</v>
      </c>
      <c r="B46" s="150" t="s">
        <v>67</v>
      </c>
      <c r="C46" s="150"/>
      <c r="D46" s="150"/>
      <c r="E46" s="150"/>
      <c r="F46" s="150"/>
      <c r="G46" s="82"/>
    </row>
    <row r="47" spans="1:7">
      <c r="A47" s="83">
        <v>5.0999999999999996</v>
      </c>
      <c r="B47" s="152" t="s">
        <v>67</v>
      </c>
      <c r="C47" s="152"/>
      <c r="D47" s="152"/>
      <c r="E47" s="152"/>
      <c r="F47" s="152"/>
      <c r="G47" s="170"/>
    </row>
    <row r="48" spans="1:7" ht="87.65" customHeight="1">
      <c r="A48" s="84" t="s">
        <v>68</v>
      </c>
      <c r="B48" s="85" t="s">
        <v>69</v>
      </c>
      <c r="C48" s="84" t="s">
        <v>15</v>
      </c>
      <c r="D48" s="86">
        <v>180</v>
      </c>
      <c r="E48" s="87"/>
      <c r="F48" s="87"/>
      <c r="G48" s="170"/>
    </row>
    <row r="49" spans="1:7" ht="12.9" customHeight="1">
      <c r="A49" s="81">
        <v>6</v>
      </c>
      <c r="B49" s="151" t="s">
        <v>70</v>
      </c>
      <c r="C49" s="151"/>
      <c r="D49" s="151"/>
      <c r="E49" s="151"/>
      <c r="F49" s="151"/>
      <c r="G49" s="82"/>
    </row>
    <row r="50" spans="1:7">
      <c r="A50" s="84" t="s">
        <v>71</v>
      </c>
      <c r="B50" s="99" t="s">
        <v>72</v>
      </c>
      <c r="C50" s="88" t="s">
        <v>73</v>
      </c>
      <c r="D50" s="100">
        <v>1</v>
      </c>
      <c r="E50" s="87"/>
      <c r="F50" s="87"/>
      <c r="G50" s="163"/>
    </row>
    <row r="51" spans="1:7" ht="25">
      <c r="A51" s="84" t="s">
        <v>74</v>
      </c>
      <c r="B51" s="99" t="s">
        <v>75</v>
      </c>
      <c r="C51" s="88" t="s">
        <v>73</v>
      </c>
      <c r="D51" s="100">
        <v>1</v>
      </c>
      <c r="E51" s="87"/>
      <c r="F51" s="87"/>
      <c r="G51" s="163"/>
    </row>
    <row r="52" spans="1:7">
      <c r="A52" s="84" t="s">
        <v>76</v>
      </c>
      <c r="B52" s="99" t="s">
        <v>77</v>
      </c>
      <c r="C52" s="88" t="s">
        <v>73</v>
      </c>
      <c r="D52" s="100">
        <v>1</v>
      </c>
      <c r="E52" s="87"/>
      <c r="F52" s="87"/>
      <c r="G52" s="163"/>
    </row>
    <row r="53" spans="1:7">
      <c r="A53" s="84" t="s">
        <v>78</v>
      </c>
      <c r="B53" s="99" t="s">
        <v>79</v>
      </c>
      <c r="C53" s="88" t="s">
        <v>73</v>
      </c>
      <c r="D53" s="100">
        <v>1</v>
      </c>
      <c r="E53" s="87"/>
      <c r="F53" s="87"/>
      <c r="G53" s="163"/>
    </row>
    <row r="54" spans="1:7" ht="12.9" customHeight="1">
      <c r="A54" s="153" t="s">
        <v>80</v>
      </c>
      <c r="B54" s="153"/>
      <c r="C54" s="153"/>
      <c r="D54" s="153"/>
      <c r="E54" s="153"/>
      <c r="F54" s="153"/>
      <c r="G54" s="101"/>
    </row>
    <row r="55" spans="1:7" ht="12.9" customHeight="1">
      <c r="A55" s="153" t="s">
        <v>500</v>
      </c>
      <c r="B55" s="153"/>
      <c r="C55" s="153"/>
      <c r="D55" s="153"/>
      <c r="E55" s="153"/>
      <c r="F55" s="153"/>
      <c r="G55" s="101"/>
    </row>
    <row r="56" spans="1:7" ht="12.9" customHeight="1">
      <c r="A56" s="153" t="s">
        <v>498</v>
      </c>
      <c r="B56" s="153"/>
      <c r="C56" s="153"/>
      <c r="D56" s="153"/>
      <c r="E56" s="153"/>
      <c r="F56" s="153"/>
      <c r="G56" s="101"/>
    </row>
    <row r="57" spans="1:7" ht="12.9" customHeight="1">
      <c r="A57" s="153" t="s">
        <v>81</v>
      </c>
      <c r="B57" s="153"/>
      <c r="C57" s="153"/>
      <c r="D57" s="153"/>
      <c r="E57" s="153"/>
      <c r="F57" s="153"/>
      <c r="G57" s="101"/>
    </row>
    <row r="58" spans="1:7" ht="15" customHeight="1">
      <c r="A58" s="153" t="s">
        <v>501</v>
      </c>
      <c r="B58" s="153"/>
      <c r="C58" s="153"/>
      <c r="D58" s="153"/>
      <c r="E58" s="153"/>
      <c r="F58" s="153"/>
      <c r="G58" s="101"/>
    </row>
    <row r="59" spans="1:7" ht="12.9" customHeight="1">
      <c r="A59" s="153" t="s">
        <v>83</v>
      </c>
      <c r="B59" s="153"/>
      <c r="C59" s="153"/>
      <c r="D59" s="153"/>
      <c r="E59" s="153"/>
      <c r="F59" s="153"/>
      <c r="G59" s="101"/>
    </row>
    <row r="60" spans="1:7" ht="27.75" customHeight="1">
      <c r="A60" s="165" t="s">
        <v>499</v>
      </c>
      <c r="B60" s="165"/>
      <c r="C60" s="165"/>
      <c r="D60" s="165"/>
      <c r="E60" s="165"/>
      <c r="F60" s="165"/>
      <c r="G60" s="102"/>
    </row>
    <row r="61" spans="1:7" ht="15" customHeight="1">
      <c r="A61" s="164" t="s">
        <v>84</v>
      </c>
      <c r="B61" s="164"/>
      <c r="C61" s="164"/>
      <c r="D61" s="164"/>
      <c r="E61" s="164"/>
      <c r="F61" s="164"/>
      <c r="G61" s="103"/>
    </row>
  </sheetData>
  <mergeCells count="34">
    <mergeCell ref="A61:F61"/>
    <mergeCell ref="A60:F60"/>
    <mergeCell ref="B7:F7"/>
    <mergeCell ref="B10:F10"/>
    <mergeCell ref="A57:F57"/>
    <mergeCell ref="A58:F58"/>
    <mergeCell ref="A55:F55"/>
    <mergeCell ref="B47:F47"/>
    <mergeCell ref="B12:F12"/>
    <mergeCell ref="B14:F14"/>
    <mergeCell ref="B15:F15"/>
    <mergeCell ref="A59:F59"/>
    <mergeCell ref="A1:G1"/>
    <mergeCell ref="A2:G2"/>
    <mergeCell ref="A3:G3"/>
    <mergeCell ref="B6:F6"/>
    <mergeCell ref="G50:G53"/>
    <mergeCell ref="G7:G12"/>
    <mergeCell ref="G47:G48"/>
    <mergeCell ref="G14:G32"/>
    <mergeCell ref="A54:F54"/>
    <mergeCell ref="A56:F56"/>
    <mergeCell ref="B31:F31"/>
    <mergeCell ref="G34:G43"/>
    <mergeCell ref="A4:G4"/>
    <mergeCell ref="B13:F13"/>
    <mergeCell ref="B44:F44"/>
    <mergeCell ref="B49:F49"/>
    <mergeCell ref="B33:F33"/>
    <mergeCell ref="B28:F28"/>
    <mergeCell ref="B19:F19"/>
    <mergeCell ref="B22:F22"/>
    <mergeCell ref="B25:F25"/>
    <mergeCell ref="B46:F46"/>
  </mergeCells>
  <phoneticPr fontId="65" type="noConversion"/>
  <printOptions horizontalCentered="1"/>
  <pageMargins left="0.25" right="0.25" top="0.75" bottom="0.75" header="0.3" footer="0.3"/>
  <pageSetup scale="71" fitToHeight="0" orientation="portrait" r:id="rId1"/>
  <headerFooter>
    <oddFooter>&amp;R&amp;P/&amp;N</oddFooter>
  </headerFooter>
  <rowBreaks count="4" manualBreakCount="4">
    <brk id="18" max="6" man="1"/>
    <brk id="24" max="6" man="1"/>
    <brk id="30" max="6" man="1"/>
    <brk id="45" max="6"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XET326"/>
  <sheetViews>
    <sheetView zoomScaleNormal="80" zoomScaleSheetLayoutView="100" workbookViewId="0">
      <pane xSplit="1" ySplit="8" topLeftCell="B294" activePane="bottomRight" state="frozen"/>
      <selection pane="topRight" activeCell="B1" sqref="B1"/>
      <selection pane="bottomLeft" activeCell="A9" sqref="A9"/>
      <selection pane="bottomRight" activeCell="B104" sqref="B104"/>
    </sheetView>
  </sheetViews>
  <sheetFormatPr baseColWidth="10" defaultColWidth="11.1796875" defaultRowHeight="12.5"/>
  <cols>
    <col min="1" max="1" width="10.08984375" style="1" customWidth="1"/>
    <col min="2" max="2" width="66.81640625" style="1" customWidth="1"/>
    <col min="3" max="3" width="8.81640625" style="1" customWidth="1"/>
    <col min="4" max="4" width="11.1796875" style="42" customWidth="1"/>
    <col min="5" max="5" width="14.08984375" style="1" customWidth="1"/>
    <col min="6" max="6" width="15.1796875" style="1" customWidth="1"/>
    <col min="7" max="7" width="33.1796875" style="1" customWidth="1"/>
    <col min="8" max="8" width="16.08984375" style="1" customWidth="1"/>
    <col min="9" max="9" width="15.1796875" style="1" customWidth="1"/>
    <col min="10" max="10" width="21.08984375" style="1" customWidth="1"/>
    <col min="11" max="12" width="16.81640625" style="1" customWidth="1"/>
    <col min="13" max="13" width="14.1796875" style="1" customWidth="1"/>
    <col min="14" max="14" width="19.1796875" style="1" customWidth="1"/>
    <col min="15" max="15" width="15.1796875" style="1" customWidth="1"/>
    <col min="16" max="16" width="17.08984375" style="1" customWidth="1"/>
    <col min="17" max="17" width="13.1796875" style="1" customWidth="1"/>
    <col min="18" max="18" width="14.90625" style="1" customWidth="1"/>
    <col min="19" max="19" width="14.1796875" style="1" customWidth="1"/>
    <col min="20" max="16384" width="11.1796875" style="1"/>
  </cols>
  <sheetData>
    <row r="1" spans="1:17" ht="15" customHeight="1" thickBot="1">
      <c r="A1" s="185"/>
      <c r="B1" s="186"/>
      <c r="C1" s="186"/>
      <c r="D1" s="186"/>
      <c r="E1" s="186"/>
      <c r="F1" s="186"/>
      <c r="G1" s="186"/>
    </row>
    <row r="2" spans="1:17" ht="23.5" thickBot="1">
      <c r="A2" s="187" t="s">
        <v>0</v>
      </c>
      <c r="B2" s="188"/>
      <c r="C2" s="188"/>
      <c r="D2" s="188"/>
      <c r="E2" s="188"/>
      <c r="F2" s="188"/>
      <c r="G2" s="189"/>
    </row>
    <row r="3" spans="1:17" ht="21.75" customHeight="1" thickBot="1">
      <c r="A3" s="190" t="s">
        <v>85</v>
      </c>
      <c r="B3" s="191"/>
      <c r="C3" s="191"/>
      <c r="D3" s="191"/>
      <c r="E3" s="191"/>
      <c r="F3" s="191"/>
      <c r="G3" s="192"/>
    </row>
    <row r="4" spans="1:17" ht="21.75" customHeight="1" thickBot="1">
      <c r="A4" s="193" t="s">
        <v>1</v>
      </c>
      <c r="B4" s="193"/>
      <c r="C4" s="193"/>
      <c r="D4" s="193"/>
      <c r="E4" s="193"/>
      <c r="F4" s="193"/>
      <c r="G4" s="194"/>
    </row>
    <row r="5" spans="1:17" ht="21.75" customHeight="1" thickBot="1">
      <c r="A5" s="193" t="s">
        <v>2</v>
      </c>
      <c r="B5" s="193"/>
      <c r="C5" s="193"/>
      <c r="D5" s="193"/>
      <c r="E5" s="193"/>
      <c r="F5" s="193"/>
      <c r="G5" s="194"/>
    </row>
    <row r="6" spans="1:17" ht="21.75" customHeight="1">
      <c r="A6" s="195" t="s">
        <v>3</v>
      </c>
      <c r="B6" s="195"/>
      <c r="C6" s="195"/>
      <c r="D6" s="195"/>
      <c r="E6" s="195"/>
      <c r="F6" s="195"/>
      <c r="G6" s="196"/>
    </row>
    <row r="7" spans="1:17" ht="13.5" thickBot="1">
      <c r="A7" s="197"/>
      <c r="B7" s="198"/>
      <c r="C7" s="198"/>
      <c r="D7" s="198"/>
      <c r="E7" s="198"/>
      <c r="F7" s="198"/>
      <c r="G7" s="199"/>
    </row>
    <row r="8" spans="1:17" ht="52.5" customHeight="1" thickBot="1">
      <c r="A8" s="2" t="s">
        <v>4</v>
      </c>
      <c r="B8" s="3" t="s">
        <v>5</v>
      </c>
      <c r="C8" s="3" t="s">
        <v>6</v>
      </c>
      <c r="D8" s="4" t="s">
        <v>7</v>
      </c>
      <c r="E8" s="3" t="s">
        <v>8</v>
      </c>
      <c r="F8" s="3" t="s">
        <v>9</v>
      </c>
      <c r="G8" s="5" t="s">
        <v>10</v>
      </c>
      <c r="P8" s="1" t="s">
        <v>86</v>
      </c>
      <c r="Q8" s="1" t="s">
        <v>87</v>
      </c>
    </row>
    <row r="9" spans="1:17" ht="15" customHeight="1" thickTop="1">
      <c r="A9" s="71">
        <v>1.1000000000000001</v>
      </c>
      <c r="B9" s="175" t="s">
        <v>11</v>
      </c>
      <c r="C9" s="176"/>
      <c r="D9" s="176"/>
      <c r="E9" s="176"/>
      <c r="F9" s="177"/>
      <c r="G9" s="6">
        <f>ROUND(SUM(F10:F29),2)</f>
        <v>2572.19</v>
      </c>
      <c r="I9" s="7"/>
      <c r="J9" s="7"/>
    </row>
    <row r="10" spans="1:17" ht="52.5" hidden="1" customHeight="1">
      <c r="A10" s="70">
        <v>1.2</v>
      </c>
      <c r="B10" s="104" t="s">
        <v>88</v>
      </c>
      <c r="C10" s="105"/>
      <c r="D10" s="106"/>
      <c r="E10" s="107"/>
      <c r="F10" s="108">
        <f t="shared" ref="F10:F20" si="0">ROUND(D10*E10,2)</f>
        <v>0</v>
      </c>
      <c r="G10" s="72"/>
      <c r="I10" s="7"/>
      <c r="J10" s="7"/>
    </row>
    <row r="11" spans="1:17" ht="13" hidden="1">
      <c r="A11" s="70">
        <v>1.3</v>
      </c>
      <c r="B11" s="104" t="s">
        <v>89</v>
      </c>
      <c r="C11" s="105" t="s">
        <v>21</v>
      </c>
      <c r="D11" s="106">
        <v>2</v>
      </c>
      <c r="E11" s="107"/>
      <c r="F11" s="108">
        <f t="shared" si="0"/>
        <v>0</v>
      </c>
      <c r="G11" s="72"/>
      <c r="I11" s="7"/>
      <c r="J11" s="7"/>
    </row>
    <row r="12" spans="1:17" ht="13" hidden="1">
      <c r="A12" s="70">
        <v>1.4</v>
      </c>
      <c r="B12" s="104" t="s">
        <v>90</v>
      </c>
      <c r="C12" s="105"/>
      <c r="D12" s="106"/>
      <c r="E12" s="107"/>
      <c r="F12" s="108">
        <f t="shared" si="0"/>
        <v>0</v>
      </c>
      <c r="G12" s="72"/>
      <c r="I12" s="7"/>
    </row>
    <row r="13" spans="1:17" ht="13">
      <c r="A13" s="73" t="s">
        <v>91</v>
      </c>
      <c r="B13" s="104" t="s">
        <v>92</v>
      </c>
      <c r="C13" s="105" t="s">
        <v>15</v>
      </c>
      <c r="D13" s="106">
        <v>50</v>
      </c>
      <c r="E13" s="107">
        <v>4.5</v>
      </c>
      <c r="F13" s="108">
        <f t="shared" si="0"/>
        <v>225</v>
      </c>
      <c r="G13" s="72"/>
      <c r="H13" s="1">
        <f>ROUND(E13-(E13/1.35),2)</f>
        <v>1.17</v>
      </c>
      <c r="I13" s="7">
        <f>E13-H13</f>
        <v>3.33</v>
      </c>
      <c r="J13" s="8">
        <f>ROUND(I13/1.13,2)</f>
        <v>2.95</v>
      </c>
      <c r="K13" s="7">
        <f>I13-J13</f>
        <v>0.37999999999999989</v>
      </c>
      <c r="L13" s="7">
        <f>H13+J13+K13</f>
        <v>4.5</v>
      </c>
    </row>
    <row r="14" spans="1:17" ht="13" hidden="1">
      <c r="A14" s="73" t="s">
        <v>93</v>
      </c>
      <c r="B14" s="104" t="s">
        <v>94</v>
      </c>
      <c r="C14" s="105" t="s">
        <v>15</v>
      </c>
      <c r="D14" s="106">
        <v>578</v>
      </c>
      <c r="E14" s="107">
        <v>4.46</v>
      </c>
      <c r="F14" s="108"/>
      <c r="G14" s="72"/>
      <c r="H14" s="1">
        <f t="shared" ref="H14:H29" si="1">ROUND(E14-(E14/1.35),2)</f>
        <v>1.1599999999999999</v>
      </c>
      <c r="I14" s="7">
        <f t="shared" ref="I14:I29" si="2">E14-H14</f>
        <v>3.3</v>
      </c>
      <c r="J14" s="8">
        <f t="shared" ref="J14:J29" si="3">ROUND(I14/1.13,2)</f>
        <v>2.92</v>
      </c>
      <c r="K14" s="7">
        <f t="shared" ref="K14:K29" si="4">I14-J14</f>
        <v>0.37999999999999989</v>
      </c>
      <c r="L14" s="7">
        <f t="shared" ref="L14:L29" si="5">H14+J14+K14</f>
        <v>4.46</v>
      </c>
    </row>
    <row r="15" spans="1:17" ht="13">
      <c r="A15" s="73" t="s">
        <v>95</v>
      </c>
      <c r="B15" s="104" t="s">
        <v>96</v>
      </c>
      <c r="C15" s="105" t="s">
        <v>15</v>
      </c>
      <c r="D15" s="106">
        <v>57</v>
      </c>
      <c r="E15" s="107">
        <v>40.65</v>
      </c>
      <c r="F15" s="108">
        <f t="shared" si="0"/>
        <v>2317.0500000000002</v>
      </c>
      <c r="G15" s="72"/>
      <c r="H15" s="1">
        <f t="shared" si="1"/>
        <v>10.54</v>
      </c>
      <c r="I15" s="7">
        <f t="shared" si="2"/>
        <v>30.11</v>
      </c>
      <c r="J15" s="8">
        <f t="shared" si="3"/>
        <v>26.65</v>
      </c>
      <c r="K15" s="7">
        <f t="shared" si="4"/>
        <v>3.4600000000000009</v>
      </c>
      <c r="L15" s="7">
        <f t="shared" si="5"/>
        <v>40.65</v>
      </c>
    </row>
    <row r="16" spans="1:17" ht="35.25" hidden="1" customHeight="1">
      <c r="A16" s="70">
        <v>1.5</v>
      </c>
      <c r="B16" s="104" t="s">
        <v>97</v>
      </c>
      <c r="C16" s="105"/>
      <c r="D16" s="106"/>
      <c r="E16" s="107">
        <v>0</v>
      </c>
      <c r="F16" s="108"/>
      <c r="G16" s="72"/>
      <c r="H16" s="1">
        <f t="shared" si="1"/>
        <v>0</v>
      </c>
      <c r="I16" s="7">
        <f t="shared" si="2"/>
        <v>0</v>
      </c>
      <c r="J16" s="8">
        <f t="shared" si="3"/>
        <v>0</v>
      </c>
      <c r="K16" s="7">
        <f t="shared" si="4"/>
        <v>0</v>
      </c>
      <c r="L16" s="7">
        <f t="shared" si="5"/>
        <v>0</v>
      </c>
    </row>
    <row r="17" spans="1:12" ht="13" hidden="1">
      <c r="A17" s="73" t="s">
        <v>98</v>
      </c>
      <c r="B17" s="104" t="s">
        <v>99</v>
      </c>
      <c r="C17" s="109" t="s">
        <v>15</v>
      </c>
      <c r="D17" s="106">
        <v>1336.27</v>
      </c>
      <c r="E17" s="107">
        <v>0</v>
      </c>
      <c r="F17" s="108">
        <f t="shared" si="0"/>
        <v>0</v>
      </c>
      <c r="G17" s="9"/>
      <c r="H17" s="1">
        <f t="shared" si="1"/>
        <v>0</v>
      </c>
      <c r="I17" s="7">
        <f t="shared" si="2"/>
        <v>0</v>
      </c>
      <c r="J17" s="8">
        <f t="shared" si="3"/>
        <v>0</v>
      </c>
      <c r="K17" s="7">
        <f t="shared" si="4"/>
        <v>0</v>
      </c>
      <c r="L17" s="7">
        <f t="shared" si="5"/>
        <v>0</v>
      </c>
    </row>
    <row r="18" spans="1:12" ht="99" hidden="1" customHeight="1">
      <c r="A18" s="73" t="s">
        <v>100</v>
      </c>
      <c r="B18" s="104" t="s">
        <v>101</v>
      </c>
      <c r="C18" s="105" t="s">
        <v>21</v>
      </c>
      <c r="D18" s="106">
        <v>31</v>
      </c>
      <c r="E18" s="107">
        <v>52.93</v>
      </c>
      <c r="F18" s="108"/>
      <c r="G18" s="72"/>
      <c r="H18" s="1">
        <f t="shared" si="1"/>
        <v>13.72</v>
      </c>
      <c r="I18" s="7">
        <f t="shared" si="2"/>
        <v>39.21</v>
      </c>
      <c r="J18" s="8">
        <f t="shared" si="3"/>
        <v>34.700000000000003</v>
      </c>
      <c r="K18" s="7">
        <f t="shared" si="4"/>
        <v>4.509999999999998</v>
      </c>
      <c r="L18" s="7">
        <f t="shared" si="5"/>
        <v>52.93</v>
      </c>
    </row>
    <row r="19" spans="1:12" ht="13" hidden="1">
      <c r="A19" s="73" t="s">
        <v>102</v>
      </c>
      <c r="B19" s="104" t="s">
        <v>103</v>
      </c>
      <c r="C19" s="105"/>
      <c r="D19" s="106">
        <v>4</v>
      </c>
      <c r="E19" s="107">
        <v>0</v>
      </c>
      <c r="F19" s="108"/>
      <c r="G19" s="72"/>
      <c r="H19" s="1">
        <f t="shared" si="1"/>
        <v>0</v>
      </c>
      <c r="I19" s="7">
        <f t="shared" si="2"/>
        <v>0</v>
      </c>
      <c r="J19" s="8">
        <f t="shared" si="3"/>
        <v>0</v>
      </c>
      <c r="K19" s="7">
        <f t="shared" si="4"/>
        <v>0</v>
      </c>
      <c r="L19" s="7">
        <f t="shared" si="5"/>
        <v>0</v>
      </c>
    </row>
    <row r="20" spans="1:12" ht="13" hidden="1">
      <c r="A20" s="73" t="s">
        <v>104</v>
      </c>
      <c r="B20" s="104" t="s">
        <v>105</v>
      </c>
      <c r="C20" s="105"/>
      <c r="D20" s="106"/>
      <c r="E20" s="107">
        <v>0</v>
      </c>
      <c r="F20" s="108">
        <f t="shared" si="0"/>
        <v>0</v>
      </c>
      <c r="G20" s="72"/>
      <c r="H20" s="1">
        <f t="shared" si="1"/>
        <v>0</v>
      </c>
      <c r="I20" s="7">
        <f t="shared" si="2"/>
        <v>0</v>
      </c>
      <c r="J20" s="8">
        <f t="shared" si="3"/>
        <v>0</v>
      </c>
      <c r="K20" s="7">
        <f t="shared" si="4"/>
        <v>0</v>
      </c>
      <c r="L20" s="7">
        <f t="shared" si="5"/>
        <v>0</v>
      </c>
    </row>
    <row r="21" spans="1:12" ht="13" hidden="1">
      <c r="A21" s="73" t="s">
        <v>106</v>
      </c>
      <c r="B21" s="104" t="s">
        <v>107</v>
      </c>
      <c r="C21" s="105"/>
      <c r="D21" s="106">
        <v>38</v>
      </c>
      <c r="E21" s="107">
        <v>0</v>
      </c>
      <c r="F21" s="108"/>
      <c r="G21" s="72"/>
      <c r="H21" s="1">
        <f t="shared" si="1"/>
        <v>0</v>
      </c>
      <c r="I21" s="7">
        <f t="shared" si="2"/>
        <v>0</v>
      </c>
      <c r="J21" s="8">
        <f t="shared" si="3"/>
        <v>0</v>
      </c>
      <c r="K21" s="7">
        <f t="shared" si="4"/>
        <v>0</v>
      </c>
      <c r="L21" s="7">
        <f t="shared" si="5"/>
        <v>0</v>
      </c>
    </row>
    <row r="22" spans="1:12" ht="114" hidden="1" customHeight="1">
      <c r="A22" s="73" t="s">
        <v>108</v>
      </c>
      <c r="B22" s="104" t="s">
        <v>109</v>
      </c>
      <c r="C22" s="105"/>
      <c r="D22" s="106">
        <v>68</v>
      </c>
      <c r="E22" s="107">
        <v>0</v>
      </c>
      <c r="F22" s="108"/>
      <c r="G22" s="72"/>
      <c r="H22" s="1">
        <f t="shared" si="1"/>
        <v>0</v>
      </c>
      <c r="I22" s="7">
        <f t="shared" si="2"/>
        <v>0</v>
      </c>
      <c r="J22" s="8">
        <f t="shared" si="3"/>
        <v>0</v>
      </c>
      <c r="K22" s="7">
        <f t="shared" si="4"/>
        <v>0</v>
      </c>
      <c r="L22" s="7">
        <f t="shared" si="5"/>
        <v>0</v>
      </c>
    </row>
    <row r="23" spans="1:12" s="62" customFormat="1" ht="22.5" hidden="1" customHeight="1">
      <c r="A23" s="110"/>
      <c r="B23" s="111" t="s">
        <v>110</v>
      </c>
      <c r="C23" s="110" t="s">
        <v>15</v>
      </c>
      <c r="D23" s="112">
        <v>1</v>
      </c>
      <c r="E23" s="108">
        <f>15.76*L17</f>
        <v>0</v>
      </c>
      <c r="F23" s="113">
        <f t="shared" ref="F23:F28" si="6">E23*D23</f>
        <v>0</v>
      </c>
      <c r="G23" s="72"/>
      <c r="H23" s="10"/>
      <c r="I23" s="10"/>
    </row>
    <row r="24" spans="1:12" s="62" customFormat="1" ht="25" hidden="1">
      <c r="A24" s="73" t="s">
        <v>111</v>
      </c>
      <c r="B24" s="114" t="s">
        <v>101</v>
      </c>
      <c r="C24" s="115" t="s">
        <v>21</v>
      </c>
      <c r="D24" s="106">
        <v>18</v>
      </c>
      <c r="E24" s="108">
        <f>80.75/(1.13*1.4)</f>
        <v>51.042983565107463</v>
      </c>
      <c r="F24" s="113"/>
      <c r="G24" s="72"/>
      <c r="H24" s="10"/>
      <c r="I24" s="10"/>
    </row>
    <row r="25" spans="1:12" s="62" customFormat="1" ht="13" hidden="1">
      <c r="A25" s="73" t="s">
        <v>112</v>
      </c>
      <c r="B25" s="1" t="s">
        <v>113</v>
      </c>
      <c r="C25" s="110" t="s">
        <v>15</v>
      </c>
      <c r="D25" s="106">
        <v>141.44</v>
      </c>
      <c r="E25" s="108">
        <v>8</v>
      </c>
      <c r="F25" s="113"/>
      <c r="G25" s="72"/>
      <c r="H25" s="10"/>
      <c r="I25" s="10"/>
    </row>
    <row r="26" spans="1:12" s="62" customFormat="1" ht="13" hidden="1">
      <c r="A26" s="73" t="s">
        <v>114</v>
      </c>
      <c r="B26" s="114" t="s">
        <v>115</v>
      </c>
      <c r="C26" s="110" t="s">
        <v>15</v>
      </c>
      <c r="D26" s="106">
        <f>932.85-62</f>
        <v>870.85</v>
      </c>
      <c r="E26" s="108">
        <v>6</v>
      </c>
      <c r="F26" s="113"/>
      <c r="G26" s="72"/>
      <c r="H26" s="10"/>
      <c r="I26" s="10"/>
    </row>
    <row r="27" spans="1:12" s="62" customFormat="1" ht="13" hidden="1">
      <c r="A27" s="73" t="s">
        <v>116</v>
      </c>
      <c r="B27" s="114" t="s">
        <v>117</v>
      </c>
      <c r="C27" s="110" t="s">
        <v>21</v>
      </c>
      <c r="D27" s="106">
        <v>18</v>
      </c>
      <c r="E27" s="108">
        <v>7</v>
      </c>
      <c r="F27" s="113"/>
      <c r="G27" s="72"/>
      <c r="H27" s="10"/>
      <c r="I27" s="10"/>
    </row>
    <row r="28" spans="1:12" s="62" customFormat="1" ht="13.5" thickBot="1">
      <c r="A28" s="73" t="s">
        <v>118</v>
      </c>
      <c r="B28" s="1" t="s">
        <v>119</v>
      </c>
      <c r="C28" s="110" t="s">
        <v>21</v>
      </c>
      <c r="D28" s="106">
        <v>1</v>
      </c>
      <c r="E28" s="108">
        <v>30.14</v>
      </c>
      <c r="F28" s="113">
        <f t="shared" si="6"/>
        <v>30.14</v>
      </c>
      <c r="G28" s="72"/>
      <c r="H28" s="10"/>
      <c r="I28" s="10"/>
    </row>
    <row r="29" spans="1:12" ht="13.5" hidden="1" thickBot="1">
      <c r="A29" s="73" t="s">
        <v>111</v>
      </c>
      <c r="B29" s="116" t="s">
        <v>120</v>
      </c>
      <c r="C29" s="109" t="s">
        <v>121</v>
      </c>
      <c r="D29" s="106">
        <v>141.44</v>
      </c>
      <c r="E29" s="108">
        <v>10.33</v>
      </c>
      <c r="F29" s="108"/>
      <c r="G29" s="74"/>
      <c r="H29" s="1">
        <f t="shared" si="1"/>
        <v>2.68</v>
      </c>
      <c r="I29" s="7">
        <f t="shared" si="2"/>
        <v>7.65</v>
      </c>
      <c r="J29" s="8">
        <f t="shared" si="3"/>
        <v>6.77</v>
      </c>
      <c r="K29" s="7">
        <f t="shared" si="4"/>
        <v>0.88000000000000078</v>
      </c>
      <c r="L29" s="7">
        <f t="shared" si="5"/>
        <v>10.33</v>
      </c>
    </row>
    <row r="30" spans="1:12" ht="15" customHeight="1" thickTop="1">
      <c r="A30" s="71">
        <v>2</v>
      </c>
      <c r="B30" s="175" t="s">
        <v>122</v>
      </c>
      <c r="C30" s="176"/>
      <c r="D30" s="176"/>
      <c r="E30" s="176"/>
      <c r="F30" s="177"/>
      <c r="G30" s="6">
        <f>ROUND(SUM(F31:F75),2)</f>
        <v>493280.13</v>
      </c>
      <c r="I30" s="7"/>
      <c r="J30" s="7"/>
    </row>
    <row r="31" spans="1:12" ht="15" customHeight="1">
      <c r="A31" s="70">
        <v>2</v>
      </c>
      <c r="B31" s="104" t="s">
        <v>123</v>
      </c>
      <c r="C31" s="105"/>
      <c r="D31" s="106"/>
      <c r="E31" s="107"/>
      <c r="F31" s="108"/>
      <c r="G31" s="72"/>
      <c r="I31" s="7"/>
      <c r="J31" s="7"/>
    </row>
    <row r="32" spans="1:12" ht="15" customHeight="1">
      <c r="A32" s="70">
        <v>2.2000000000000002</v>
      </c>
      <c r="B32" s="104" t="s">
        <v>26</v>
      </c>
      <c r="C32" s="105"/>
      <c r="D32" s="106"/>
      <c r="E32" s="107"/>
      <c r="F32" s="108"/>
      <c r="G32" s="72"/>
      <c r="H32" s="11">
        <f>SUM(F33:F45)</f>
        <v>50322.2</v>
      </c>
      <c r="I32" s="7"/>
      <c r="J32" s="7"/>
    </row>
    <row r="33" spans="1:12" ht="240.75" customHeight="1">
      <c r="A33" s="70" t="s">
        <v>34</v>
      </c>
      <c r="B33" s="114" t="s">
        <v>124</v>
      </c>
      <c r="C33" s="105" t="s">
        <v>15</v>
      </c>
      <c r="D33" s="106">
        <v>31</v>
      </c>
      <c r="E33" s="107">
        <v>432</v>
      </c>
      <c r="F33" s="108">
        <f>ROUND(D33*E33,2)</f>
        <v>13392</v>
      </c>
      <c r="G33" s="72"/>
      <c r="H33" s="1">
        <f>ROUND(E33-(E33/1.35),2)</f>
        <v>112</v>
      </c>
      <c r="I33" s="7">
        <f>E33-H33</f>
        <v>320</v>
      </c>
      <c r="J33" s="8">
        <f>ROUND(I33/1.13,2)</f>
        <v>283.19</v>
      </c>
      <c r="K33" s="7">
        <f>I33-J33</f>
        <v>36.81</v>
      </c>
      <c r="L33" s="7">
        <f>H33+J33+K33</f>
        <v>432</v>
      </c>
    </row>
    <row r="34" spans="1:12" ht="155.25" customHeight="1">
      <c r="A34" s="70" t="s">
        <v>36</v>
      </c>
      <c r="B34" s="114" t="s">
        <v>125</v>
      </c>
      <c r="C34" s="105" t="s">
        <v>15</v>
      </c>
      <c r="D34" s="106">
        <v>31</v>
      </c>
      <c r="E34" s="107">
        <v>317.95999999999998</v>
      </c>
      <c r="F34" s="108">
        <f>ROUND(D34*E34,2)</f>
        <v>9856.76</v>
      </c>
      <c r="G34" s="72"/>
      <c r="H34" s="1">
        <f>ROUND(E34-(E34/1.35),2)</f>
        <v>82.43</v>
      </c>
      <c r="I34" s="7">
        <f>E34-H34</f>
        <v>235.52999999999997</v>
      </c>
      <c r="J34" s="8">
        <f>ROUND(I34/1.13,2)</f>
        <v>208.43</v>
      </c>
      <c r="K34" s="7">
        <f>I34-J34</f>
        <v>27.099999999999966</v>
      </c>
      <c r="L34" s="7">
        <f>H34+J34+K34</f>
        <v>317.95999999999998</v>
      </c>
    </row>
    <row r="35" spans="1:12" ht="13" hidden="1">
      <c r="A35" s="70">
        <v>2.2000000000000002</v>
      </c>
      <c r="B35" s="104" t="s">
        <v>126</v>
      </c>
      <c r="C35" s="105"/>
      <c r="D35" s="106"/>
      <c r="E35" s="107"/>
      <c r="F35" s="108"/>
      <c r="G35" s="72"/>
    </row>
    <row r="36" spans="1:12" s="8" customFormat="1" ht="13" hidden="1">
      <c r="A36" s="70">
        <v>2.2999999999999998</v>
      </c>
      <c r="B36" s="104" t="s">
        <v>127</v>
      </c>
      <c r="C36" s="105"/>
      <c r="D36" s="106"/>
      <c r="E36" s="107"/>
      <c r="F36" s="108"/>
      <c r="G36" s="72"/>
    </row>
    <row r="37" spans="1:12" ht="13" hidden="1">
      <c r="A37" s="70">
        <v>2.4</v>
      </c>
      <c r="B37" s="104" t="s">
        <v>128</v>
      </c>
      <c r="C37" s="105"/>
      <c r="D37" s="106"/>
      <c r="E37" s="107"/>
      <c r="F37" s="108">
        <f>ROUND(D37*E37,2)</f>
        <v>0</v>
      </c>
      <c r="G37" s="72"/>
    </row>
    <row r="38" spans="1:12" ht="37.5" hidden="1">
      <c r="A38" s="70" t="s">
        <v>44</v>
      </c>
      <c r="B38" s="104" t="s">
        <v>129</v>
      </c>
      <c r="C38" s="105" t="s">
        <v>15</v>
      </c>
      <c r="D38" s="106"/>
      <c r="E38" s="107"/>
      <c r="F38" s="108">
        <f>ROUND(D38*E38,2)</f>
        <v>0</v>
      </c>
      <c r="G38" s="72"/>
    </row>
    <row r="39" spans="1:12" ht="13" hidden="1">
      <c r="A39" s="70">
        <v>2.5</v>
      </c>
      <c r="B39" s="104" t="s">
        <v>130</v>
      </c>
      <c r="C39" s="105"/>
      <c r="D39" s="106"/>
      <c r="E39" s="107"/>
      <c r="F39" s="108"/>
      <c r="G39" s="72"/>
    </row>
    <row r="40" spans="1:12" ht="13" hidden="1">
      <c r="A40" s="70">
        <v>2.6</v>
      </c>
      <c r="B40" s="104" t="s">
        <v>131</v>
      </c>
      <c r="C40" s="105"/>
      <c r="D40" s="106"/>
      <c r="E40" s="107"/>
      <c r="F40" s="108"/>
      <c r="G40" s="72"/>
    </row>
    <row r="41" spans="1:12" ht="166.5" customHeight="1">
      <c r="A41" s="70" t="s">
        <v>132</v>
      </c>
      <c r="B41" s="114" t="s">
        <v>133</v>
      </c>
      <c r="C41" s="105" t="s">
        <v>15</v>
      </c>
      <c r="D41" s="106">
        <v>17</v>
      </c>
      <c r="E41" s="107">
        <v>432</v>
      </c>
      <c r="F41" s="108">
        <f>ROUND(D41*E41,2)</f>
        <v>7344</v>
      </c>
      <c r="G41" s="72"/>
    </row>
    <row r="42" spans="1:12" ht="77.25" hidden="1" customHeight="1">
      <c r="A42" s="70" t="s">
        <v>39</v>
      </c>
      <c r="B42" s="117" t="s">
        <v>134</v>
      </c>
      <c r="C42" s="109" t="s">
        <v>15</v>
      </c>
      <c r="D42" s="106">
        <f>57.1*3*2.5+40.3*2.5+17.6*6.5+71.9*2.5</f>
        <v>823.15</v>
      </c>
      <c r="E42" s="118"/>
      <c r="F42" s="108"/>
      <c r="G42" s="72"/>
    </row>
    <row r="43" spans="1:12" ht="117.75" hidden="1" customHeight="1">
      <c r="A43" s="70" t="s">
        <v>41</v>
      </c>
      <c r="B43" s="117" t="s">
        <v>135</v>
      </c>
      <c r="C43" s="109" t="s">
        <v>15</v>
      </c>
      <c r="D43" s="106">
        <f>57.1*3*2.5+40.3*2.5+17.6*6.5+71.9*2.5</f>
        <v>823.15</v>
      </c>
      <c r="E43" s="118"/>
      <c r="F43" s="108"/>
      <c r="G43" s="72"/>
    </row>
    <row r="44" spans="1:12" ht="160.5" customHeight="1">
      <c r="A44" s="70" t="s">
        <v>136</v>
      </c>
      <c r="B44" s="114" t="s">
        <v>137</v>
      </c>
      <c r="C44" s="105" t="s">
        <v>15</v>
      </c>
      <c r="D44" s="106">
        <v>16.77</v>
      </c>
      <c r="E44" s="107">
        <v>432</v>
      </c>
      <c r="F44" s="108">
        <f>ROUND(D44*E44,2)</f>
        <v>7244.64</v>
      </c>
      <c r="G44" s="72"/>
    </row>
    <row r="45" spans="1:12" ht="170.25" customHeight="1">
      <c r="A45" s="70" t="s">
        <v>138</v>
      </c>
      <c r="B45" s="114" t="s">
        <v>139</v>
      </c>
      <c r="C45" s="105" t="s">
        <v>15</v>
      </c>
      <c r="D45" s="106">
        <v>28.9</v>
      </c>
      <c r="E45" s="107">
        <v>432</v>
      </c>
      <c r="F45" s="108">
        <f>ROUND(D45*E45,2)</f>
        <v>12484.8</v>
      </c>
      <c r="G45" s="12"/>
    </row>
    <row r="46" spans="1:12" ht="24.75" customHeight="1">
      <c r="A46" s="70">
        <v>2.2999999999999998</v>
      </c>
      <c r="B46" s="13" t="s">
        <v>33</v>
      </c>
      <c r="C46" s="14"/>
      <c r="D46" s="15"/>
      <c r="E46" s="16"/>
      <c r="F46" s="17"/>
      <c r="G46" s="12"/>
      <c r="H46" s="11">
        <f>SUM(F47:F48)+F60</f>
        <v>113313.58</v>
      </c>
    </row>
    <row r="47" spans="1:12" ht="267.75" customHeight="1">
      <c r="A47" s="70" t="s">
        <v>39</v>
      </c>
      <c r="B47" s="114" t="s">
        <v>140</v>
      </c>
      <c r="C47" s="105" t="s">
        <v>15</v>
      </c>
      <c r="D47" s="106">
        <v>110</v>
      </c>
      <c r="E47" s="107">
        <v>432</v>
      </c>
      <c r="F47" s="108">
        <f>ROUND(D47*E47,2)</f>
        <v>47520</v>
      </c>
      <c r="G47" s="72"/>
      <c r="H47" s="1">
        <f>ROUND(E47-(E47/1.35),2)</f>
        <v>112</v>
      </c>
      <c r="I47" s="7">
        <f>E47-H47</f>
        <v>320</v>
      </c>
      <c r="J47" s="8">
        <f>ROUND(I47/1.13,2)</f>
        <v>283.19</v>
      </c>
      <c r="K47" s="7">
        <f>I47-J47</f>
        <v>36.81</v>
      </c>
      <c r="L47" s="7">
        <f>H47+J47+K47</f>
        <v>432</v>
      </c>
    </row>
    <row r="48" spans="1:12" ht="204" customHeight="1">
      <c r="A48" s="70" t="s">
        <v>41</v>
      </c>
      <c r="B48" s="104" t="s">
        <v>141</v>
      </c>
      <c r="C48" s="105" t="s">
        <v>15</v>
      </c>
      <c r="D48" s="106">
        <v>30</v>
      </c>
      <c r="E48" s="107">
        <f>1127.24/2</f>
        <v>563.62</v>
      </c>
      <c r="F48" s="108">
        <f t="shared" ref="F48" si="7">ROUND(D48*E48,2)</f>
        <v>16908.599999999999</v>
      </c>
      <c r="G48" s="72"/>
      <c r="H48" s="1">
        <f>ROUND(E48-(E48/1.35),2)</f>
        <v>146.12</v>
      </c>
      <c r="I48" s="7">
        <f>E48-H48</f>
        <v>417.5</v>
      </c>
      <c r="J48" s="8">
        <f>ROUND(I48/1.13,2)</f>
        <v>369.47</v>
      </c>
      <c r="K48" s="7">
        <f>I48-J48</f>
        <v>48.029999999999973</v>
      </c>
      <c r="L48" s="7">
        <f>H48+J48+K48</f>
        <v>563.62</v>
      </c>
    </row>
    <row r="49" spans="1:12" ht="26.25" customHeight="1">
      <c r="A49" s="70">
        <v>2.4</v>
      </c>
      <c r="B49" s="13" t="s">
        <v>38</v>
      </c>
      <c r="C49" s="14"/>
      <c r="D49" s="15"/>
      <c r="E49" s="18"/>
      <c r="F49" s="17"/>
      <c r="G49" s="12"/>
      <c r="H49" s="19">
        <f>SUM(F50:F51)</f>
        <v>109881.45</v>
      </c>
      <c r="I49" s="7"/>
      <c r="J49" s="8"/>
      <c r="K49" s="7"/>
      <c r="L49" s="7"/>
    </row>
    <row r="50" spans="1:12" ht="267.75" customHeight="1">
      <c r="A50" s="70" t="s">
        <v>44</v>
      </c>
      <c r="B50" s="114" t="s">
        <v>142</v>
      </c>
      <c r="C50" s="105" t="s">
        <v>15</v>
      </c>
      <c r="D50" s="106">
        <v>225</v>
      </c>
      <c r="E50" s="107">
        <v>432</v>
      </c>
      <c r="F50" s="108">
        <f>ROUND(D50*E50,2)</f>
        <v>97200</v>
      </c>
      <c r="G50" s="72"/>
      <c r="H50" s="1">
        <f>ROUND(E50-(E50/1.35),2)</f>
        <v>112</v>
      </c>
      <c r="I50" s="7">
        <f>E50-H50</f>
        <v>320</v>
      </c>
      <c r="J50" s="8">
        <f>ROUND(I50/1.13,2)</f>
        <v>283.19</v>
      </c>
      <c r="K50" s="7">
        <f>I50-J50</f>
        <v>36.81</v>
      </c>
      <c r="L50" s="7">
        <f>H50+J50+K50</f>
        <v>432</v>
      </c>
    </row>
    <row r="51" spans="1:12" ht="204" customHeight="1">
      <c r="A51" s="70" t="s">
        <v>45</v>
      </c>
      <c r="B51" s="104" t="s">
        <v>50</v>
      </c>
      <c r="C51" s="105" t="s">
        <v>15</v>
      </c>
      <c r="D51" s="106">
        <v>22.5</v>
      </c>
      <c r="E51" s="107">
        <f>1127.24/2</f>
        <v>563.62</v>
      </c>
      <c r="F51" s="108">
        <f t="shared" ref="F51" si="8">ROUND(D51*E51,2)</f>
        <v>12681.45</v>
      </c>
      <c r="G51" s="72"/>
      <c r="H51" s="1">
        <f>ROUND(E51-(E51/1.35),2)</f>
        <v>146.12</v>
      </c>
      <c r="I51" s="7">
        <f>E51-H51</f>
        <v>417.5</v>
      </c>
      <c r="J51" s="8">
        <f>ROUND(I51/1.13,2)</f>
        <v>369.47</v>
      </c>
      <c r="K51" s="7">
        <f>I51-J51</f>
        <v>48.029999999999973</v>
      </c>
      <c r="L51" s="7">
        <f>H51+J51+K51</f>
        <v>563.62</v>
      </c>
    </row>
    <row r="52" spans="1:12" ht="21" customHeight="1">
      <c r="A52" s="70">
        <v>2.5</v>
      </c>
      <c r="B52" s="104" t="s">
        <v>43</v>
      </c>
      <c r="C52" s="105"/>
      <c r="D52" s="106"/>
      <c r="E52" s="107"/>
      <c r="F52" s="108"/>
      <c r="G52" s="72"/>
      <c r="H52" s="19">
        <f>SUM(F53:F54)</f>
        <v>109881.45</v>
      </c>
      <c r="I52" s="7"/>
      <c r="J52" s="8"/>
      <c r="K52" s="7"/>
      <c r="L52" s="7"/>
    </row>
    <row r="53" spans="1:12" ht="267.75" customHeight="1">
      <c r="A53" s="70" t="s">
        <v>48</v>
      </c>
      <c r="B53" s="114" t="s">
        <v>142</v>
      </c>
      <c r="C53" s="105" t="s">
        <v>15</v>
      </c>
      <c r="D53" s="106">
        <v>225</v>
      </c>
      <c r="E53" s="107">
        <v>432</v>
      </c>
      <c r="F53" s="108">
        <f>ROUND(D53*E53,2)</f>
        <v>97200</v>
      </c>
      <c r="G53" s="72"/>
      <c r="H53" s="1">
        <f>ROUND(E53-(E53/1.35),2)</f>
        <v>112</v>
      </c>
      <c r="I53" s="7">
        <f>E53-H53</f>
        <v>320</v>
      </c>
      <c r="J53" s="8">
        <f>ROUND(I53/1.13,2)</f>
        <v>283.19</v>
      </c>
      <c r="K53" s="7">
        <f>I53-J53</f>
        <v>36.81</v>
      </c>
      <c r="L53" s="7">
        <f>H53+J53+K53</f>
        <v>432</v>
      </c>
    </row>
    <row r="54" spans="1:12" ht="180" customHeight="1">
      <c r="A54" s="70" t="s">
        <v>49</v>
      </c>
      <c r="B54" s="104" t="s">
        <v>50</v>
      </c>
      <c r="C54" s="105" t="s">
        <v>15</v>
      </c>
      <c r="D54" s="106">
        <v>22.5</v>
      </c>
      <c r="E54" s="107">
        <f>1127.24/2</f>
        <v>563.62</v>
      </c>
      <c r="F54" s="108">
        <f t="shared" ref="F54" si="9">ROUND(D54*E54,2)</f>
        <v>12681.45</v>
      </c>
      <c r="G54" s="72"/>
      <c r="H54" s="1">
        <f>ROUND(E54-(E54/1.35),2)</f>
        <v>146.12</v>
      </c>
      <c r="I54" s="7">
        <f>E54-H54</f>
        <v>417.5</v>
      </c>
      <c r="J54" s="8">
        <f>ROUND(I54/1.13,2)</f>
        <v>369.47</v>
      </c>
      <c r="K54" s="7">
        <f>I54-J54</f>
        <v>48.029999999999973</v>
      </c>
      <c r="L54" s="7">
        <f>H54+J54+K54</f>
        <v>563.62</v>
      </c>
    </row>
    <row r="55" spans="1:12" ht="27" customHeight="1">
      <c r="A55" s="70">
        <v>2.6</v>
      </c>
      <c r="B55" s="20" t="s">
        <v>47</v>
      </c>
      <c r="C55" s="14"/>
      <c r="D55" s="15"/>
      <c r="E55" s="18"/>
      <c r="F55" s="17"/>
      <c r="G55" s="12"/>
      <c r="H55" s="19">
        <f>SUM(F56:F57)</f>
        <v>109881.45</v>
      </c>
      <c r="I55" s="7"/>
      <c r="J55" s="8"/>
      <c r="K55" s="7"/>
      <c r="L55" s="7"/>
    </row>
    <row r="56" spans="1:12" ht="264" customHeight="1">
      <c r="A56" s="70" t="s">
        <v>143</v>
      </c>
      <c r="B56" s="114" t="s">
        <v>142</v>
      </c>
      <c r="C56" s="105" t="s">
        <v>15</v>
      </c>
      <c r="D56" s="106">
        <v>225</v>
      </c>
      <c r="E56" s="107">
        <v>432</v>
      </c>
      <c r="F56" s="108">
        <f>ROUND(D56*E56,2)</f>
        <v>97200</v>
      </c>
      <c r="G56" s="72"/>
      <c r="H56" s="1">
        <f>ROUND(E56-(E56/1.35),2)</f>
        <v>112</v>
      </c>
      <c r="I56" s="7">
        <f>E56-H56</f>
        <v>320</v>
      </c>
      <c r="J56" s="8">
        <f>ROUND(I56/1.13,2)</f>
        <v>283.19</v>
      </c>
      <c r="K56" s="7">
        <f>I56-J56</f>
        <v>36.81</v>
      </c>
      <c r="L56" s="7">
        <f>H56+J56+K56</f>
        <v>432</v>
      </c>
    </row>
    <row r="57" spans="1:12" ht="191.15" customHeight="1">
      <c r="A57" s="70" t="s">
        <v>144</v>
      </c>
      <c r="B57" s="104" t="s">
        <v>50</v>
      </c>
      <c r="C57" s="105" t="s">
        <v>15</v>
      </c>
      <c r="D57" s="106">
        <v>22.5</v>
      </c>
      <c r="E57" s="107">
        <f>1127.24/2</f>
        <v>563.62</v>
      </c>
      <c r="F57" s="108">
        <f t="shared" ref="F57" si="10">ROUND(D57*E57,2)</f>
        <v>12681.45</v>
      </c>
      <c r="G57" s="72"/>
      <c r="H57" s="1">
        <f>ROUND(E57-(E57/1.35),2)</f>
        <v>146.12</v>
      </c>
      <c r="I57" s="7">
        <f>E57-H57</f>
        <v>417.5</v>
      </c>
      <c r="J57" s="8">
        <f>ROUND(I57/1.13,2)</f>
        <v>369.47</v>
      </c>
      <c r="K57" s="7">
        <f>I57-J57</f>
        <v>48.029999999999973</v>
      </c>
      <c r="L57" s="7">
        <f>H57+J57+K57</f>
        <v>563.62</v>
      </c>
    </row>
    <row r="58" spans="1:12" ht="17.149999999999999" customHeight="1">
      <c r="A58" s="70"/>
      <c r="B58" s="104"/>
      <c r="C58" s="105"/>
      <c r="D58" s="106"/>
      <c r="E58" s="107"/>
      <c r="F58" s="108"/>
      <c r="G58" s="72"/>
      <c r="I58" s="7"/>
      <c r="J58" s="8"/>
      <c r="K58" s="7"/>
      <c r="L58" s="7"/>
    </row>
    <row r="59" spans="1:12" ht="23.25" customHeight="1">
      <c r="A59" s="70">
        <v>3</v>
      </c>
      <c r="B59" s="104" t="s">
        <v>51</v>
      </c>
      <c r="C59" s="105"/>
      <c r="D59" s="106"/>
      <c r="E59" s="107"/>
      <c r="F59" s="108"/>
      <c r="G59" s="72"/>
      <c r="I59" s="7"/>
      <c r="J59" s="8"/>
      <c r="K59" s="7"/>
      <c r="L59" s="7"/>
    </row>
    <row r="60" spans="1:12" ht="204" customHeight="1" thickBot="1">
      <c r="A60" s="70">
        <v>3.1</v>
      </c>
      <c r="B60" s="104" t="s">
        <v>145</v>
      </c>
      <c r="C60" s="105" t="s">
        <v>15</v>
      </c>
      <c r="D60" s="106">
        <v>86</v>
      </c>
      <c r="E60" s="107">
        <v>568.42999999999995</v>
      </c>
      <c r="F60" s="108">
        <f t="shared" ref="F60" si="11">ROUND(D60*E60,2)</f>
        <v>48884.98</v>
      </c>
      <c r="G60" s="72"/>
      <c r="H60" s="1">
        <f>ROUND(E60-(E60/1.35),2)</f>
        <v>147.37</v>
      </c>
      <c r="I60" s="7">
        <f>E60-H60</f>
        <v>421.05999999999995</v>
      </c>
      <c r="J60" s="8">
        <f>ROUND(I60/1.13,2)</f>
        <v>372.62</v>
      </c>
      <c r="K60" s="7">
        <f>I60-J60</f>
        <v>48.439999999999941</v>
      </c>
      <c r="L60" s="7">
        <f>H60+J60+K60</f>
        <v>568.42999999999995</v>
      </c>
    </row>
    <row r="61" spans="1:12" ht="50.25" hidden="1" customHeight="1">
      <c r="A61" s="70">
        <v>2.7</v>
      </c>
      <c r="B61" s="104" t="s">
        <v>146</v>
      </c>
      <c r="C61" s="105"/>
      <c r="D61" s="106"/>
      <c r="E61" s="107"/>
      <c r="F61" s="108"/>
      <c r="G61" s="72"/>
    </row>
    <row r="62" spans="1:12" ht="63" hidden="1" thickBot="1">
      <c r="A62" s="70" t="s">
        <v>147</v>
      </c>
      <c r="B62" s="117" t="s">
        <v>148</v>
      </c>
      <c r="C62" s="109" t="s">
        <v>63</v>
      </c>
      <c r="D62" s="106">
        <v>167.68</v>
      </c>
      <c r="E62" s="118">
        <f>54.44</f>
        <v>54.44</v>
      </c>
      <c r="F62" s="108"/>
      <c r="G62" s="72"/>
    </row>
    <row r="63" spans="1:12" ht="13.5" hidden="1" thickBot="1">
      <c r="A63" s="70">
        <v>2.1</v>
      </c>
      <c r="B63" s="104" t="s">
        <v>149</v>
      </c>
      <c r="C63" s="105"/>
      <c r="D63" s="106"/>
      <c r="E63" s="107"/>
      <c r="F63" s="108">
        <f t="shared" ref="F63:F71" si="12">ROUND(D63*E63,2)</f>
        <v>0</v>
      </c>
      <c r="G63" s="72"/>
    </row>
    <row r="64" spans="1:12" ht="13.5" hidden="1" thickBot="1">
      <c r="A64" s="70">
        <v>2.12</v>
      </c>
      <c r="B64" s="104" t="s">
        <v>150</v>
      </c>
      <c r="C64" s="105"/>
      <c r="D64" s="106"/>
      <c r="E64" s="107"/>
      <c r="F64" s="108">
        <f t="shared" si="12"/>
        <v>0</v>
      </c>
      <c r="G64" s="72"/>
    </row>
    <row r="65" spans="1:7" ht="13.5" hidden="1" thickBot="1">
      <c r="A65" s="70">
        <v>2.13</v>
      </c>
      <c r="B65" s="104" t="s">
        <v>151</v>
      </c>
      <c r="C65" s="105"/>
      <c r="D65" s="106"/>
      <c r="E65" s="107"/>
      <c r="F65" s="108">
        <f t="shared" si="12"/>
        <v>0</v>
      </c>
      <c r="G65" s="72"/>
    </row>
    <row r="66" spans="1:7" ht="60" hidden="1" customHeight="1">
      <c r="A66" s="70">
        <v>2.14</v>
      </c>
      <c r="B66" s="104" t="s">
        <v>152</v>
      </c>
      <c r="C66" s="105"/>
      <c r="D66" s="106"/>
      <c r="E66" s="107"/>
      <c r="F66" s="108"/>
      <c r="G66" s="72"/>
    </row>
    <row r="67" spans="1:7" s="8" customFormat="1" ht="38" hidden="1" thickBot="1">
      <c r="A67" s="70" t="s">
        <v>153</v>
      </c>
      <c r="B67" s="117" t="s">
        <v>154</v>
      </c>
      <c r="C67" s="105" t="s">
        <v>21</v>
      </c>
      <c r="D67" s="106">
        <v>4</v>
      </c>
      <c r="E67" s="107">
        <f>374.19-374.19*0.13</f>
        <v>325.5453</v>
      </c>
      <c r="F67" s="108"/>
      <c r="G67" s="72"/>
    </row>
    <row r="68" spans="1:7" ht="13.5" hidden="1" thickBot="1">
      <c r="A68" s="70">
        <v>2.15</v>
      </c>
      <c r="B68" s="104" t="s">
        <v>155</v>
      </c>
      <c r="C68" s="105"/>
      <c r="D68" s="106"/>
      <c r="E68" s="107"/>
      <c r="F68" s="108">
        <f t="shared" si="12"/>
        <v>0</v>
      </c>
      <c r="G68" s="72"/>
    </row>
    <row r="69" spans="1:7" ht="13.5" hidden="1" thickBot="1">
      <c r="A69" s="70">
        <v>2.16</v>
      </c>
      <c r="B69" s="104" t="s">
        <v>156</v>
      </c>
      <c r="C69" s="105"/>
      <c r="D69" s="106"/>
      <c r="E69" s="107"/>
      <c r="F69" s="108">
        <f t="shared" si="12"/>
        <v>0</v>
      </c>
      <c r="G69" s="72"/>
    </row>
    <row r="70" spans="1:7" ht="13.5" hidden="1" thickBot="1">
      <c r="A70" s="70">
        <v>2.17</v>
      </c>
      <c r="B70" s="104" t="s">
        <v>157</v>
      </c>
      <c r="C70" s="105"/>
      <c r="D70" s="106"/>
      <c r="E70" s="107"/>
      <c r="F70" s="108">
        <f t="shared" si="12"/>
        <v>0</v>
      </c>
      <c r="G70" s="72"/>
    </row>
    <row r="71" spans="1:7" ht="13.5" hidden="1" thickBot="1">
      <c r="A71" s="70">
        <v>2.1800000000000002</v>
      </c>
      <c r="B71" s="104" t="s">
        <v>158</v>
      </c>
      <c r="C71" s="105"/>
      <c r="D71" s="106"/>
      <c r="E71" s="107"/>
      <c r="F71" s="108">
        <f t="shared" si="12"/>
        <v>0</v>
      </c>
      <c r="G71" s="72"/>
    </row>
    <row r="72" spans="1:7" ht="13.5" hidden="1" thickBot="1">
      <c r="A72" s="70">
        <v>2.19</v>
      </c>
      <c r="B72" s="104" t="s">
        <v>159</v>
      </c>
      <c r="C72" s="105"/>
      <c r="D72" s="106"/>
      <c r="E72" s="107"/>
      <c r="F72" s="108"/>
      <c r="G72" s="72"/>
    </row>
    <row r="73" spans="1:7" ht="133.5" hidden="1" customHeight="1">
      <c r="A73" s="70"/>
      <c r="B73" s="104" t="s">
        <v>160</v>
      </c>
      <c r="C73" s="105" t="s">
        <v>161</v>
      </c>
      <c r="D73" s="106">
        <v>1</v>
      </c>
      <c r="E73" s="107">
        <f>17*6000</f>
        <v>102000</v>
      </c>
      <c r="F73" s="108"/>
      <c r="G73" s="119"/>
    </row>
    <row r="74" spans="1:7" ht="13.5" hidden="1" thickBot="1">
      <c r="A74" s="70">
        <v>2.2000000000000002</v>
      </c>
      <c r="B74" s="104" t="s">
        <v>51</v>
      </c>
      <c r="C74" s="105"/>
      <c r="D74" s="106"/>
      <c r="E74" s="107"/>
      <c r="F74" s="108"/>
      <c r="G74" s="119"/>
    </row>
    <row r="75" spans="1:7" ht="194.25" hidden="1" customHeight="1">
      <c r="A75" s="70" t="s">
        <v>162</v>
      </c>
      <c r="B75" s="120" t="s">
        <v>163</v>
      </c>
      <c r="C75" s="109" t="s">
        <v>15</v>
      </c>
      <c r="D75" s="106">
        <v>78</v>
      </c>
      <c r="E75" s="108">
        <v>1719.6</v>
      </c>
      <c r="F75" s="108"/>
      <c r="G75" s="121"/>
    </row>
    <row r="76" spans="1:7" ht="13.5" hidden="1" thickBot="1">
      <c r="A76" s="70"/>
      <c r="B76" s="104"/>
      <c r="C76" s="105"/>
      <c r="D76" s="106"/>
      <c r="E76" s="107"/>
      <c r="F76" s="108"/>
      <c r="G76" s="21"/>
    </row>
    <row r="77" spans="1:7" ht="15" hidden="1" customHeight="1" thickTop="1">
      <c r="A77" s="71">
        <v>3</v>
      </c>
      <c r="B77" s="175" t="s">
        <v>164</v>
      </c>
      <c r="C77" s="176"/>
      <c r="D77" s="176"/>
      <c r="E77" s="176"/>
      <c r="F77" s="177"/>
      <c r="G77" s="6">
        <f>ROUND(SUM(F78:F82),2)</f>
        <v>0</v>
      </c>
    </row>
    <row r="78" spans="1:7" ht="13.5" hidden="1" thickBot="1">
      <c r="A78" s="70">
        <v>3.2</v>
      </c>
      <c r="B78" s="104" t="s">
        <v>165</v>
      </c>
      <c r="C78" s="105"/>
      <c r="D78" s="106"/>
      <c r="E78" s="107"/>
      <c r="F78" s="108">
        <f t="shared" ref="F78:F82" si="13">ROUND(D78*E78,2)</f>
        <v>0</v>
      </c>
      <c r="G78" s="21"/>
    </row>
    <row r="79" spans="1:7" ht="13.5" hidden="1" thickBot="1">
      <c r="A79" s="70" t="s">
        <v>166</v>
      </c>
      <c r="B79" s="104" t="s">
        <v>167</v>
      </c>
      <c r="C79" s="105" t="s">
        <v>168</v>
      </c>
      <c r="D79" s="106">
        <v>52.11</v>
      </c>
      <c r="E79" s="107"/>
      <c r="F79" s="108"/>
      <c r="G79" s="72"/>
    </row>
    <row r="80" spans="1:7" ht="13.5" hidden="1" thickBot="1">
      <c r="A80" s="70" t="s">
        <v>169</v>
      </c>
      <c r="B80" s="104" t="s">
        <v>170</v>
      </c>
      <c r="C80" s="105"/>
      <c r="D80" s="106"/>
      <c r="E80" s="107"/>
      <c r="F80" s="108">
        <f t="shared" si="13"/>
        <v>0</v>
      </c>
      <c r="G80" s="21"/>
    </row>
    <row r="81" spans="1:12" ht="13.5" hidden="1" thickBot="1">
      <c r="A81" s="70" t="s">
        <v>171</v>
      </c>
      <c r="B81" s="104" t="s">
        <v>172</v>
      </c>
      <c r="C81" s="105"/>
      <c r="D81" s="106"/>
      <c r="E81" s="107"/>
      <c r="F81" s="108">
        <f t="shared" si="13"/>
        <v>0</v>
      </c>
      <c r="G81" s="72"/>
    </row>
    <row r="82" spans="1:12" ht="13" hidden="1" thickBot="1">
      <c r="A82" s="70" t="s">
        <v>173</v>
      </c>
      <c r="B82" s="70" t="s">
        <v>174</v>
      </c>
      <c r="C82" s="104"/>
      <c r="D82" s="105"/>
      <c r="E82" s="106"/>
      <c r="F82" s="108">
        <f t="shared" si="13"/>
        <v>0</v>
      </c>
      <c r="G82" s="75"/>
    </row>
    <row r="83" spans="1:12" ht="13.5" hidden="1" thickBot="1">
      <c r="A83" s="70"/>
      <c r="B83" s="104"/>
      <c r="C83" s="105"/>
      <c r="D83" s="106"/>
      <c r="E83" s="107"/>
      <c r="F83" s="108"/>
      <c r="G83" s="21"/>
    </row>
    <row r="84" spans="1:12" ht="15" customHeight="1" thickTop="1">
      <c r="A84" s="71">
        <v>4</v>
      </c>
      <c r="B84" s="175" t="s">
        <v>175</v>
      </c>
      <c r="C84" s="176"/>
      <c r="D84" s="176"/>
      <c r="E84" s="176"/>
      <c r="F84" s="177"/>
      <c r="G84" s="6">
        <f>ROUND(SUM(F85:F88),2)</f>
        <v>1333.08</v>
      </c>
      <c r="I84" s="7"/>
      <c r="J84" s="7"/>
    </row>
    <row r="85" spans="1:12" ht="13" hidden="1">
      <c r="A85" s="70">
        <v>4.0999999999999996</v>
      </c>
      <c r="B85" s="104" t="s">
        <v>176</v>
      </c>
      <c r="C85" s="105"/>
      <c r="D85" s="106"/>
      <c r="E85" s="107"/>
      <c r="F85" s="108">
        <f t="shared" ref="F85" si="14">ROUND(D85*E85,2)</f>
        <v>0</v>
      </c>
      <c r="G85" s="72"/>
      <c r="I85" s="7"/>
      <c r="J85" s="7"/>
    </row>
    <row r="86" spans="1:12">
      <c r="A86" s="70">
        <v>4.0999999999999996</v>
      </c>
      <c r="B86" s="120" t="s">
        <v>177</v>
      </c>
      <c r="C86" s="109" t="s">
        <v>178</v>
      </c>
      <c r="D86" s="106">
        <f>0.243*6</f>
        <v>1.458</v>
      </c>
      <c r="E86" s="108">
        <v>325.17</v>
      </c>
      <c r="F86" s="108">
        <f>ROUND(D86*E86,2)</f>
        <v>474.1</v>
      </c>
      <c r="G86" s="22"/>
      <c r="H86" s="1">
        <f>ROUND(E86-(E86/1.35),2)</f>
        <v>84.3</v>
      </c>
      <c r="I86" s="7">
        <f>E86-H86</f>
        <v>240.87</v>
      </c>
      <c r="J86" s="8">
        <f>ROUND(I86/1.13,2)</f>
        <v>213.16</v>
      </c>
      <c r="K86" s="7">
        <f>I86-J86</f>
        <v>27.710000000000008</v>
      </c>
      <c r="L86" s="7">
        <f>H86+J86+K86</f>
        <v>325.16999999999996</v>
      </c>
    </row>
    <row r="87" spans="1:12" ht="13">
      <c r="A87" s="70">
        <v>4.2</v>
      </c>
      <c r="B87" s="120" t="s">
        <v>179</v>
      </c>
      <c r="C87" s="109" t="s">
        <v>178</v>
      </c>
      <c r="D87" s="106">
        <v>2.4</v>
      </c>
      <c r="E87" s="108">
        <v>357.91</v>
      </c>
      <c r="F87" s="108">
        <f>ROUND(D87*E87,2)</f>
        <v>858.98</v>
      </c>
      <c r="G87" s="72"/>
      <c r="H87" s="1">
        <f>ROUND(E87-(E87/1.35),2)</f>
        <v>92.79</v>
      </c>
      <c r="I87" s="7">
        <f>E87-H87</f>
        <v>265.12</v>
      </c>
      <c r="J87" s="8">
        <f>ROUND(I87/1.13,2)</f>
        <v>234.62</v>
      </c>
      <c r="K87" s="7">
        <f>I87-J87</f>
        <v>30.5</v>
      </c>
      <c r="L87" s="7">
        <f>H87+J87+K87</f>
        <v>357.91</v>
      </c>
    </row>
    <row r="88" spans="1:12" ht="13.5" thickBot="1">
      <c r="A88" s="70"/>
      <c r="B88" s="104"/>
      <c r="C88" s="105"/>
      <c r="D88" s="106"/>
      <c r="E88" s="107"/>
      <c r="F88" s="108"/>
      <c r="G88" s="72"/>
    </row>
    <row r="89" spans="1:12" ht="15" hidden="1" customHeight="1" thickTop="1" thickBot="1">
      <c r="A89" s="71">
        <v>5</v>
      </c>
      <c r="B89" s="175" t="s">
        <v>180</v>
      </c>
      <c r="C89" s="176"/>
      <c r="D89" s="176"/>
      <c r="E89" s="176"/>
      <c r="F89" s="177"/>
      <c r="G89" s="6">
        <f>ROUND(SUM(F90:F92),2)</f>
        <v>0</v>
      </c>
      <c r="I89" s="7"/>
      <c r="J89" s="7"/>
    </row>
    <row r="90" spans="1:12" ht="38" hidden="1" thickBot="1">
      <c r="A90" s="70">
        <v>5.0999999999999996</v>
      </c>
      <c r="B90" s="120" t="s">
        <v>181</v>
      </c>
      <c r="C90" s="122" t="s">
        <v>15</v>
      </c>
      <c r="D90" s="106">
        <v>322</v>
      </c>
      <c r="E90" s="107">
        <v>272.76</v>
      </c>
      <c r="F90" s="108"/>
      <c r="G90" s="72"/>
      <c r="I90" s="7"/>
      <c r="J90" s="7"/>
    </row>
    <row r="91" spans="1:12" ht="13.5" hidden="1" thickBot="1">
      <c r="A91" s="70">
        <v>5.2</v>
      </c>
      <c r="B91" s="104" t="s">
        <v>182</v>
      </c>
      <c r="C91" s="105" t="s">
        <v>183</v>
      </c>
      <c r="D91" s="106">
        <v>322</v>
      </c>
      <c r="E91" s="107"/>
      <c r="F91" s="108">
        <f t="shared" ref="F91:F92" si="15">ROUND(D91*E91,2)</f>
        <v>0</v>
      </c>
      <c r="G91" s="72"/>
      <c r="I91" s="7"/>
      <c r="J91" s="7"/>
    </row>
    <row r="92" spans="1:12" ht="13.5" hidden="1" thickBot="1">
      <c r="A92" s="70">
        <v>5.3</v>
      </c>
      <c r="B92" s="104" t="s">
        <v>184</v>
      </c>
      <c r="C92" s="105"/>
      <c r="D92" s="106"/>
      <c r="E92" s="107"/>
      <c r="F92" s="108">
        <f t="shared" si="15"/>
        <v>0</v>
      </c>
      <c r="G92" s="72"/>
      <c r="I92" s="7"/>
    </row>
    <row r="93" spans="1:12" ht="13.5" hidden="1" thickBot="1">
      <c r="A93" s="70"/>
      <c r="B93" s="104"/>
      <c r="C93" s="105"/>
      <c r="D93" s="106"/>
      <c r="E93" s="107"/>
      <c r="F93" s="108"/>
      <c r="G93" s="21"/>
    </row>
    <row r="94" spans="1:12" ht="15" hidden="1" customHeight="1" thickTop="1">
      <c r="A94" s="71">
        <v>6</v>
      </c>
      <c r="B94" s="175" t="s">
        <v>185</v>
      </c>
      <c r="C94" s="176"/>
      <c r="D94" s="176"/>
      <c r="E94" s="176"/>
      <c r="F94" s="177"/>
      <c r="G94" s="6">
        <f>ROUND(SUM(F95:F96),2)</f>
        <v>0</v>
      </c>
    </row>
    <row r="95" spans="1:12" ht="13.5" hidden="1" thickBot="1">
      <c r="A95" s="70">
        <v>6.2</v>
      </c>
      <c r="B95" s="104" t="s">
        <v>186</v>
      </c>
      <c r="C95" s="105"/>
      <c r="D95" s="106"/>
      <c r="E95" s="107"/>
      <c r="F95" s="108">
        <f t="shared" ref="F95:F96" si="16">ROUND(D95*E95,2)</f>
        <v>0</v>
      </c>
      <c r="G95" s="72"/>
    </row>
    <row r="96" spans="1:12" ht="13.5" hidden="1" thickBot="1">
      <c r="A96" s="70">
        <v>6.3</v>
      </c>
      <c r="B96" s="104" t="s">
        <v>187</v>
      </c>
      <c r="C96" s="105"/>
      <c r="D96" s="106"/>
      <c r="E96" s="107"/>
      <c r="F96" s="108">
        <f t="shared" si="16"/>
        <v>0</v>
      </c>
      <c r="G96" s="72"/>
    </row>
    <row r="97" spans="1:12" ht="13.5" hidden="1" thickBot="1">
      <c r="A97" s="70"/>
      <c r="B97" s="104"/>
      <c r="C97" s="105"/>
      <c r="D97" s="106"/>
      <c r="E97" s="107"/>
      <c r="F97" s="108"/>
      <c r="G97" s="21"/>
    </row>
    <row r="98" spans="1:12" ht="15" hidden="1" customHeight="1" thickTop="1" thickBot="1">
      <c r="A98" s="71">
        <v>7</v>
      </c>
      <c r="B98" s="175" t="s">
        <v>188</v>
      </c>
      <c r="C98" s="176"/>
      <c r="D98" s="176"/>
      <c r="E98" s="176"/>
      <c r="F98" s="177"/>
      <c r="G98" s="6">
        <f>ROUND(SUM(F99:F101),2)</f>
        <v>0</v>
      </c>
      <c r="I98" s="7"/>
      <c r="J98" s="7"/>
    </row>
    <row r="99" spans="1:12" ht="40.5" hidden="1" customHeight="1">
      <c r="A99" s="70" t="s">
        <v>189</v>
      </c>
      <c r="B99" s="104" t="s">
        <v>190</v>
      </c>
      <c r="C99" s="105"/>
      <c r="D99" s="106"/>
      <c r="E99" s="107"/>
      <c r="F99" s="108"/>
      <c r="G99" s="72"/>
      <c r="I99" s="7"/>
      <c r="J99" s="7"/>
    </row>
    <row r="100" spans="1:12" ht="25.5" hidden="1" thickBot="1">
      <c r="A100" s="70" t="s">
        <v>191</v>
      </c>
      <c r="B100" s="117" t="s">
        <v>192</v>
      </c>
      <c r="C100" s="109" t="s">
        <v>63</v>
      </c>
      <c r="D100" s="106">
        <v>14</v>
      </c>
      <c r="E100" s="118">
        <v>674.66</v>
      </c>
      <c r="F100" s="108"/>
      <c r="G100" s="72"/>
      <c r="I100" s="7"/>
      <c r="J100" s="7"/>
    </row>
    <row r="101" spans="1:12" ht="13.5" hidden="1" thickBot="1">
      <c r="A101" s="70" t="s">
        <v>193</v>
      </c>
      <c r="B101" s="104" t="s">
        <v>194</v>
      </c>
      <c r="C101" s="105"/>
      <c r="D101" s="106"/>
      <c r="E101" s="107"/>
      <c r="F101" s="108">
        <f t="shared" ref="F101" si="17">ROUND(D101*E101,2)</f>
        <v>0</v>
      </c>
      <c r="G101" s="72"/>
      <c r="I101" s="7"/>
    </row>
    <row r="102" spans="1:12" ht="13.5" hidden="1" thickBot="1">
      <c r="A102" s="70"/>
      <c r="B102" s="104"/>
      <c r="C102" s="105"/>
      <c r="D102" s="106"/>
      <c r="E102" s="107"/>
      <c r="F102" s="108"/>
      <c r="G102" s="72"/>
    </row>
    <row r="103" spans="1:12" ht="15" customHeight="1" thickTop="1">
      <c r="A103" s="71">
        <v>8</v>
      </c>
      <c r="B103" s="175" t="s">
        <v>195</v>
      </c>
      <c r="C103" s="176"/>
      <c r="D103" s="176"/>
      <c r="E103" s="176"/>
      <c r="F103" s="177"/>
      <c r="G103" s="6">
        <f>ROUND(SUM(F104:F104),2)</f>
        <v>4365</v>
      </c>
      <c r="I103" s="7"/>
      <c r="J103" s="7"/>
    </row>
    <row r="104" spans="1:12" ht="59.25" customHeight="1">
      <c r="A104" s="70">
        <v>8.1999999999999993</v>
      </c>
      <c r="B104" s="104" t="s">
        <v>196</v>
      </c>
      <c r="C104" s="105" t="s">
        <v>63</v>
      </c>
      <c r="D104" s="106">
        <f>52+38</f>
        <v>90</v>
      </c>
      <c r="E104" s="107">
        <v>48.5</v>
      </c>
      <c r="F104" s="108">
        <f>ROUND(D104*E104,2)</f>
        <v>4365</v>
      </c>
      <c r="G104" s="72"/>
      <c r="H104" s="1">
        <f>ROUND(E104-(E104/1.35),2)</f>
        <v>12.57</v>
      </c>
      <c r="I104" s="7">
        <f>E104-H104</f>
        <v>35.93</v>
      </c>
      <c r="J104" s="8">
        <f>ROUND(I104/1.13,2)</f>
        <v>31.8</v>
      </c>
      <c r="K104" s="7">
        <f>I104-J104</f>
        <v>4.129999999999999</v>
      </c>
      <c r="L104" s="7">
        <f>H104+J104+K104</f>
        <v>48.5</v>
      </c>
    </row>
    <row r="105" spans="1:12" ht="13.5" thickBot="1">
      <c r="A105" s="70"/>
      <c r="B105" s="104"/>
      <c r="C105" s="105"/>
      <c r="D105" s="106"/>
      <c r="E105" s="107"/>
      <c r="F105" s="108"/>
      <c r="G105" s="21"/>
    </row>
    <row r="106" spans="1:12" ht="15" customHeight="1" thickTop="1">
      <c r="A106" s="71">
        <v>9</v>
      </c>
      <c r="B106" s="175" t="s">
        <v>197</v>
      </c>
      <c r="C106" s="176"/>
      <c r="D106" s="176"/>
      <c r="E106" s="176"/>
      <c r="F106" s="177"/>
      <c r="G106" s="6">
        <f>ROUND(SUM(F107:F108),2)</f>
        <v>2206.17</v>
      </c>
      <c r="I106" s="7"/>
      <c r="J106" s="7"/>
    </row>
    <row r="107" spans="1:12" ht="57" customHeight="1">
      <c r="A107" s="70" t="s">
        <v>198</v>
      </c>
      <c r="B107" s="104" t="s">
        <v>199</v>
      </c>
      <c r="C107" s="105" t="s">
        <v>21</v>
      </c>
      <c r="D107" s="106">
        <v>1</v>
      </c>
      <c r="E107" s="107">
        <v>1979.68</v>
      </c>
      <c r="F107" s="108">
        <f t="shared" ref="F107:F108" si="18">ROUND(D107*E107,2)</f>
        <v>1979.68</v>
      </c>
      <c r="G107" s="72"/>
      <c r="H107" s="1">
        <f>ROUND(E107-(E107/1.35),2)</f>
        <v>513.25</v>
      </c>
      <c r="I107" s="7">
        <f>E107-H107</f>
        <v>1466.43</v>
      </c>
      <c r="J107" s="8">
        <f>ROUND(I107/1.13,2)</f>
        <v>1297.73</v>
      </c>
      <c r="K107" s="7">
        <f>I107-J107</f>
        <v>168.70000000000005</v>
      </c>
      <c r="L107" s="7">
        <f>H107+J107+K107</f>
        <v>1979.68</v>
      </c>
    </row>
    <row r="108" spans="1:12" ht="62.5">
      <c r="A108" s="70" t="s">
        <v>200</v>
      </c>
      <c r="B108" s="104" t="s">
        <v>201</v>
      </c>
      <c r="C108" s="105" t="s">
        <v>21</v>
      </c>
      <c r="D108" s="106">
        <v>1</v>
      </c>
      <c r="E108" s="107">
        <v>226.49</v>
      </c>
      <c r="F108" s="108">
        <f t="shared" si="18"/>
        <v>226.49</v>
      </c>
      <c r="G108" s="72"/>
      <c r="H108" s="1">
        <f>ROUND(E108-(E108/1.35),2)</f>
        <v>58.72</v>
      </c>
      <c r="I108" s="7">
        <f>E108-H108</f>
        <v>167.77</v>
      </c>
      <c r="J108" s="8">
        <f>ROUND(I108/1.13,2)</f>
        <v>148.47</v>
      </c>
      <c r="K108" s="7">
        <f>I108-J108</f>
        <v>19.300000000000011</v>
      </c>
      <c r="L108" s="7">
        <f>H108+J108+K108</f>
        <v>226.49</v>
      </c>
    </row>
    <row r="109" spans="1:12" ht="13.5" thickBot="1">
      <c r="A109" s="70"/>
      <c r="B109" s="20"/>
      <c r="C109" s="14"/>
      <c r="D109" s="15"/>
      <c r="E109" s="18"/>
      <c r="F109" s="17"/>
      <c r="G109" s="12"/>
    </row>
    <row r="110" spans="1:12" ht="15" customHeight="1" thickTop="1">
      <c r="A110" s="71">
        <v>10</v>
      </c>
      <c r="B110" s="175" t="s">
        <v>202</v>
      </c>
      <c r="C110" s="176"/>
      <c r="D110" s="176"/>
      <c r="E110" s="176"/>
      <c r="F110" s="177"/>
      <c r="G110" s="6">
        <f>ROUND(SUM(F111:F141),2)</f>
        <v>43814.96</v>
      </c>
      <c r="I110" s="7"/>
      <c r="J110" s="7"/>
    </row>
    <row r="111" spans="1:12" ht="36.75" customHeight="1">
      <c r="A111" s="70">
        <v>10</v>
      </c>
      <c r="B111" s="104" t="s">
        <v>203</v>
      </c>
      <c r="C111" s="105"/>
      <c r="D111" s="106"/>
      <c r="E111" s="107"/>
      <c r="F111" s="108"/>
      <c r="G111" s="72"/>
      <c r="I111" s="7"/>
      <c r="J111" s="7"/>
    </row>
    <row r="112" spans="1:12" ht="59.25" customHeight="1">
      <c r="A112" s="70" t="s">
        <v>204</v>
      </c>
      <c r="B112" s="104" t="s">
        <v>205</v>
      </c>
      <c r="C112" s="105" t="s">
        <v>15</v>
      </c>
      <c r="D112" s="106">
        <v>823.41</v>
      </c>
      <c r="E112" s="107">
        <v>15.24</v>
      </c>
      <c r="F112" s="108">
        <f t="shared" ref="F112:F141" si="19">ROUND(D112*E112,2)</f>
        <v>12548.77</v>
      </c>
      <c r="G112" s="72"/>
      <c r="H112" s="1">
        <f>ROUND(E112-(E112/1.35),2)</f>
        <v>3.95</v>
      </c>
      <c r="I112" s="7">
        <f>E112-H112</f>
        <v>11.29</v>
      </c>
      <c r="J112" s="8">
        <f>ROUND(I112/1.13,2)</f>
        <v>9.99</v>
      </c>
      <c r="K112" s="7">
        <f>I112-J112</f>
        <v>1.2999999999999989</v>
      </c>
      <c r="L112" s="7">
        <f>H112+J112+K112</f>
        <v>15.24</v>
      </c>
    </row>
    <row r="113" spans="1:12" ht="54" customHeight="1">
      <c r="A113" s="70" t="s">
        <v>206</v>
      </c>
      <c r="B113" s="104" t="s">
        <v>207</v>
      </c>
      <c r="C113" s="105" t="s">
        <v>15</v>
      </c>
      <c r="D113" s="106">
        <v>823.41</v>
      </c>
      <c r="E113" s="107">
        <v>4.83</v>
      </c>
      <c r="F113" s="108">
        <f t="shared" si="19"/>
        <v>3977.07</v>
      </c>
      <c r="G113" s="72"/>
      <c r="H113" s="1">
        <f>ROUND(E113-(E113/1.35),2)</f>
        <v>1.25</v>
      </c>
      <c r="I113" s="7">
        <f>E113-H113</f>
        <v>3.58</v>
      </c>
      <c r="J113" s="8">
        <f>ROUND(I113/1.13,2)</f>
        <v>3.17</v>
      </c>
      <c r="K113" s="7">
        <f>I113-J113</f>
        <v>0.41000000000000014</v>
      </c>
      <c r="L113" s="7">
        <f>H113+J113+K113</f>
        <v>4.83</v>
      </c>
    </row>
    <row r="114" spans="1:12" ht="66" customHeight="1">
      <c r="A114" s="70" t="s">
        <v>208</v>
      </c>
      <c r="B114" s="117" t="s">
        <v>134</v>
      </c>
      <c r="C114" s="109" t="s">
        <v>15</v>
      </c>
      <c r="D114" s="106">
        <f>57.1*3*2.5+40.3*2.5+17.6*6.5+71.9*2.5</f>
        <v>823.15</v>
      </c>
      <c r="E114" s="118">
        <v>6.31</v>
      </c>
      <c r="F114" s="108">
        <f>ROUND(D114*E114,2)</f>
        <v>5194.08</v>
      </c>
      <c r="G114" s="23"/>
      <c r="H114" s="1">
        <f>ROUND(E114-(E114/1.35),2)</f>
        <v>1.64</v>
      </c>
      <c r="I114" s="7">
        <f>E114-H114</f>
        <v>4.67</v>
      </c>
      <c r="J114" s="8">
        <f>ROUND(I114/1.13,2)</f>
        <v>4.13</v>
      </c>
      <c r="K114" s="7">
        <f>I114-J114</f>
        <v>0.54</v>
      </c>
      <c r="L114" s="7">
        <f>H114+J114+K114</f>
        <v>6.31</v>
      </c>
    </row>
    <row r="115" spans="1:12" ht="62.25" customHeight="1">
      <c r="A115" s="70" t="s">
        <v>209</v>
      </c>
      <c r="B115" s="117" t="s">
        <v>135</v>
      </c>
      <c r="C115" s="109" t="s">
        <v>15</v>
      </c>
      <c r="D115" s="106">
        <f>57.1*3*2.5+40.3*2.5+17.6*6.5+71.9*2.5</f>
        <v>823.15</v>
      </c>
      <c r="E115" s="118">
        <v>7.25</v>
      </c>
      <c r="F115" s="108">
        <f>ROUND(D115*E115,2)</f>
        <v>5967.84</v>
      </c>
      <c r="G115" s="23"/>
      <c r="H115" s="1">
        <f>ROUND(E115-(E115/1.35),2)</f>
        <v>1.88</v>
      </c>
      <c r="I115" s="7">
        <f>E115-H115</f>
        <v>5.37</v>
      </c>
      <c r="J115" s="8">
        <f>ROUND(I115/1.13,2)</f>
        <v>4.75</v>
      </c>
      <c r="K115" s="7">
        <f>I115-J115</f>
        <v>0.62000000000000011</v>
      </c>
      <c r="L115" s="7">
        <f>H115+J115+K115</f>
        <v>7.25</v>
      </c>
    </row>
    <row r="116" spans="1:12" ht="45.75" hidden="1" customHeight="1">
      <c r="A116" s="70">
        <v>10.199999999999999</v>
      </c>
      <c r="B116" s="104" t="s">
        <v>210</v>
      </c>
      <c r="C116" s="105"/>
      <c r="D116" s="106"/>
      <c r="E116" s="107"/>
      <c r="F116" s="108"/>
      <c r="G116" s="72"/>
    </row>
    <row r="117" spans="1:12" s="8" customFormat="1" ht="113.25" hidden="1" customHeight="1">
      <c r="A117" s="76" t="s">
        <v>211</v>
      </c>
      <c r="B117" s="123" t="s">
        <v>148</v>
      </c>
      <c r="C117" s="124" t="s">
        <v>63</v>
      </c>
      <c r="D117" s="125">
        <v>171</v>
      </c>
      <c r="E117" s="126">
        <v>56.23</v>
      </c>
      <c r="F117" s="127"/>
      <c r="G117" s="24"/>
    </row>
    <row r="118" spans="1:12" ht="30" customHeight="1">
      <c r="A118" s="70">
        <v>10.3</v>
      </c>
      <c r="B118" s="104" t="s">
        <v>212</v>
      </c>
      <c r="C118" s="105"/>
      <c r="D118" s="106"/>
      <c r="E118" s="107"/>
      <c r="F118" s="108"/>
      <c r="G118" s="72"/>
    </row>
    <row r="119" spans="1:12" ht="15" customHeight="1">
      <c r="A119" s="77" t="s">
        <v>213</v>
      </c>
      <c r="B119" s="182" t="s">
        <v>214</v>
      </c>
      <c r="C119" s="183"/>
      <c r="D119" s="183"/>
      <c r="E119" s="183"/>
      <c r="F119" s="184"/>
      <c r="G119" s="72"/>
    </row>
    <row r="120" spans="1:12" ht="27.75" customHeight="1">
      <c r="A120" s="70" t="s">
        <v>215</v>
      </c>
      <c r="B120" s="117" t="s">
        <v>216</v>
      </c>
      <c r="C120" s="109" t="s">
        <v>15</v>
      </c>
      <c r="D120" s="106">
        <v>180</v>
      </c>
      <c r="E120" s="118">
        <v>26.66</v>
      </c>
      <c r="F120" s="108">
        <f t="shared" ref="F120" si="20">ROUND(D120*E120,2)</f>
        <v>4798.8</v>
      </c>
      <c r="G120" s="72"/>
      <c r="H120" s="1">
        <f>ROUND(E120-(E120/1.35),2)</f>
        <v>6.91</v>
      </c>
      <c r="I120" s="7">
        <f>E120-H120</f>
        <v>19.75</v>
      </c>
      <c r="J120" s="8">
        <f>ROUND(I120/1.13,2)</f>
        <v>17.48</v>
      </c>
      <c r="K120" s="7">
        <f>I120-J120</f>
        <v>2.2699999999999996</v>
      </c>
      <c r="L120" s="7">
        <f>H120+J120+K120</f>
        <v>26.66</v>
      </c>
    </row>
    <row r="121" spans="1:12" ht="25" hidden="1">
      <c r="A121" s="70" t="s">
        <v>217</v>
      </c>
      <c r="B121" s="117" t="s">
        <v>218</v>
      </c>
      <c r="C121" s="109" t="s">
        <v>15</v>
      </c>
      <c r="D121" s="106"/>
      <c r="E121" s="118"/>
      <c r="F121" s="108"/>
      <c r="G121" s="72"/>
    </row>
    <row r="122" spans="1:12" ht="25" hidden="1">
      <c r="A122" s="70" t="s">
        <v>219</v>
      </c>
      <c r="B122" s="117" t="s">
        <v>220</v>
      </c>
      <c r="C122" s="109" t="s">
        <v>15</v>
      </c>
      <c r="D122" s="106"/>
      <c r="E122" s="118"/>
      <c r="F122" s="108"/>
      <c r="G122" s="72"/>
    </row>
    <row r="123" spans="1:12" ht="13" hidden="1">
      <c r="A123" s="70" t="s">
        <v>221</v>
      </c>
      <c r="B123" s="117" t="s">
        <v>222</v>
      </c>
      <c r="C123" s="109" t="s">
        <v>15</v>
      </c>
      <c r="D123" s="106"/>
      <c r="E123" s="118"/>
      <c r="F123" s="108"/>
      <c r="G123" s="72"/>
    </row>
    <row r="124" spans="1:12" ht="37.5">
      <c r="A124" s="70" t="s">
        <v>223</v>
      </c>
      <c r="B124" s="117" t="s">
        <v>224</v>
      </c>
      <c r="C124" s="109" t="s">
        <v>15</v>
      </c>
      <c r="D124" s="106">
        <v>100</v>
      </c>
      <c r="E124" s="118">
        <v>29.89</v>
      </c>
      <c r="F124" s="108">
        <f t="shared" ref="F124:F125" si="21">ROUND(D124*E124,2)</f>
        <v>2989</v>
      </c>
      <c r="G124" s="72"/>
      <c r="H124" s="1">
        <f>ROUND(E124-(E124/1.35),2)</f>
        <v>7.75</v>
      </c>
      <c r="I124" s="7">
        <f>E124-H124</f>
        <v>22.14</v>
      </c>
      <c r="J124" s="8">
        <f>ROUND(I124/1.13,2)</f>
        <v>19.59</v>
      </c>
      <c r="K124" s="7">
        <f>I124-J124</f>
        <v>2.5500000000000007</v>
      </c>
      <c r="L124" s="7">
        <f>H124+J124+K124</f>
        <v>29.89</v>
      </c>
    </row>
    <row r="125" spans="1:12" ht="25">
      <c r="A125" s="70" t="s">
        <v>225</v>
      </c>
      <c r="B125" s="117" t="s">
        <v>226</v>
      </c>
      <c r="C125" s="109" t="s">
        <v>63</v>
      </c>
      <c r="D125" s="106">
        <v>180</v>
      </c>
      <c r="E125" s="118">
        <v>46.33</v>
      </c>
      <c r="F125" s="108">
        <f t="shared" si="21"/>
        <v>8339.4</v>
      </c>
      <c r="G125" s="72"/>
      <c r="H125" s="1">
        <f>ROUND(E125-(E125/1.35),2)</f>
        <v>12.01</v>
      </c>
      <c r="I125" s="7">
        <f>E125-H125</f>
        <v>34.32</v>
      </c>
      <c r="J125" s="8">
        <f>ROUND(I125/1.13,2)</f>
        <v>30.37</v>
      </c>
      <c r="K125" s="7">
        <f>I125-J125</f>
        <v>3.9499999999999993</v>
      </c>
      <c r="L125" s="7">
        <f>H125+J125+K125</f>
        <v>46.33</v>
      </c>
    </row>
    <row r="126" spans="1:12" ht="25" hidden="1">
      <c r="A126" s="70" t="s">
        <v>227</v>
      </c>
      <c r="B126" s="117" t="s">
        <v>228</v>
      </c>
      <c r="C126" s="109" t="s">
        <v>15</v>
      </c>
      <c r="D126" s="106"/>
      <c r="E126" s="118">
        <v>67.290000000000006</v>
      </c>
      <c r="F126" s="108"/>
      <c r="G126" s="72"/>
    </row>
    <row r="127" spans="1:12" ht="51.75" hidden="1" customHeight="1">
      <c r="A127" s="70" t="s">
        <v>229</v>
      </c>
      <c r="B127" s="117" t="s">
        <v>228</v>
      </c>
      <c r="C127" s="109" t="s">
        <v>15</v>
      </c>
      <c r="D127" s="106">
        <v>182</v>
      </c>
      <c r="E127" s="118">
        <v>62.12</v>
      </c>
      <c r="F127" s="108"/>
      <c r="G127" s="72"/>
    </row>
    <row r="128" spans="1:12" ht="13" hidden="1">
      <c r="A128" s="70" t="s">
        <v>230</v>
      </c>
      <c r="B128" s="117" t="s">
        <v>231</v>
      </c>
      <c r="C128" s="109" t="s">
        <v>63</v>
      </c>
      <c r="D128" s="106">
        <v>52.38</v>
      </c>
      <c r="E128" s="118">
        <v>12.37</v>
      </c>
      <c r="F128" s="108"/>
      <c r="G128" s="72"/>
    </row>
    <row r="129" spans="1:10" ht="13" hidden="1">
      <c r="A129" s="70" t="s">
        <v>232</v>
      </c>
      <c r="B129" s="117" t="s">
        <v>233</v>
      </c>
      <c r="C129" s="109" t="s">
        <v>63</v>
      </c>
      <c r="D129" s="106">
        <v>130.47999999999999</v>
      </c>
      <c r="E129" s="118">
        <v>38.14</v>
      </c>
      <c r="F129" s="108"/>
      <c r="G129" s="72"/>
    </row>
    <row r="130" spans="1:10" ht="13" hidden="1">
      <c r="A130" s="70" t="s">
        <v>213</v>
      </c>
      <c r="B130" s="104" t="s">
        <v>234</v>
      </c>
      <c r="C130" s="105"/>
      <c r="D130" s="106"/>
      <c r="E130" s="107"/>
      <c r="F130" s="108"/>
      <c r="G130" s="72"/>
    </row>
    <row r="131" spans="1:10" ht="13" hidden="1">
      <c r="A131" s="70" t="s">
        <v>235</v>
      </c>
      <c r="B131" s="104" t="s">
        <v>236</v>
      </c>
      <c r="C131" s="105"/>
      <c r="D131" s="106"/>
      <c r="E131" s="107"/>
      <c r="F131" s="108">
        <f t="shared" si="19"/>
        <v>0</v>
      </c>
      <c r="G131" s="72"/>
    </row>
    <row r="132" spans="1:10" ht="13" hidden="1">
      <c r="A132" s="70" t="s">
        <v>215</v>
      </c>
      <c r="B132" s="104" t="s">
        <v>237</v>
      </c>
      <c r="C132" s="105"/>
      <c r="D132" s="106"/>
      <c r="E132" s="107"/>
      <c r="F132" s="108">
        <f t="shared" si="19"/>
        <v>0</v>
      </c>
      <c r="G132" s="72"/>
    </row>
    <row r="133" spans="1:10" ht="13" hidden="1">
      <c r="A133" s="70" t="s">
        <v>225</v>
      </c>
      <c r="B133" s="104" t="s">
        <v>238</v>
      </c>
      <c r="C133" s="105"/>
      <c r="D133" s="106"/>
      <c r="E133" s="107"/>
      <c r="F133" s="108">
        <f t="shared" si="19"/>
        <v>0</v>
      </c>
      <c r="G133" s="72"/>
    </row>
    <row r="134" spans="1:10" ht="13" hidden="1">
      <c r="A134" s="70" t="s">
        <v>229</v>
      </c>
      <c r="B134" s="104" t="s">
        <v>239</v>
      </c>
      <c r="C134" s="105"/>
      <c r="D134" s="106"/>
      <c r="E134" s="107"/>
      <c r="F134" s="108">
        <f t="shared" si="19"/>
        <v>0</v>
      </c>
      <c r="G134" s="72"/>
    </row>
    <row r="135" spans="1:10" ht="13" hidden="1">
      <c r="A135" s="70">
        <v>10.4</v>
      </c>
      <c r="B135" s="104" t="s">
        <v>240</v>
      </c>
      <c r="C135" s="105"/>
      <c r="D135" s="106"/>
      <c r="E135" s="107"/>
      <c r="F135" s="108">
        <f t="shared" si="19"/>
        <v>0</v>
      </c>
      <c r="G135" s="72"/>
    </row>
    <row r="136" spans="1:10" ht="13" hidden="1">
      <c r="A136" s="70" t="s">
        <v>241</v>
      </c>
      <c r="B136" s="104" t="s">
        <v>242</v>
      </c>
      <c r="C136" s="105" t="s">
        <v>15</v>
      </c>
      <c r="D136" s="106"/>
      <c r="E136" s="107"/>
      <c r="F136" s="108">
        <f t="shared" si="19"/>
        <v>0</v>
      </c>
      <c r="G136" s="72"/>
    </row>
    <row r="137" spans="1:10" ht="25" hidden="1">
      <c r="A137" s="70" t="s">
        <v>243</v>
      </c>
      <c r="B137" s="104" t="s">
        <v>244</v>
      </c>
      <c r="C137" s="105" t="s">
        <v>15</v>
      </c>
      <c r="D137" s="106"/>
      <c r="E137" s="107">
        <v>30.1</v>
      </c>
      <c r="F137" s="108">
        <f t="shared" si="19"/>
        <v>0</v>
      </c>
      <c r="G137" s="72"/>
    </row>
    <row r="138" spans="1:10" ht="13" hidden="1">
      <c r="A138" s="70" t="s">
        <v>245</v>
      </c>
      <c r="B138" s="104" t="s">
        <v>246</v>
      </c>
      <c r="C138" s="105"/>
      <c r="D138" s="106"/>
      <c r="E138" s="107"/>
      <c r="F138" s="108">
        <f t="shared" si="19"/>
        <v>0</v>
      </c>
      <c r="G138" s="72"/>
    </row>
    <row r="139" spans="1:10" ht="24" hidden="1" customHeight="1">
      <c r="A139" s="70">
        <v>10.5</v>
      </c>
      <c r="B139" s="104" t="s">
        <v>247</v>
      </c>
      <c r="C139" s="105"/>
      <c r="D139" s="106"/>
      <c r="E139" s="107"/>
      <c r="F139" s="108"/>
      <c r="G139" s="72"/>
    </row>
    <row r="140" spans="1:10" ht="13" hidden="1">
      <c r="A140" s="70">
        <v>10.6</v>
      </c>
      <c r="B140" s="104" t="s">
        <v>248</v>
      </c>
      <c r="C140" s="105"/>
      <c r="D140" s="106"/>
      <c r="E140" s="107"/>
      <c r="F140" s="108">
        <f t="shared" si="19"/>
        <v>0</v>
      </c>
      <c r="G140" s="72"/>
    </row>
    <row r="141" spans="1:10" ht="25" hidden="1">
      <c r="A141" s="70">
        <v>10.7</v>
      </c>
      <c r="B141" s="104" t="s">
        <v>249</v>
      </c>
      <c r="C141" s="105"/>
      <c r="D141" s="106"/>
      <c r="E141" s="107"/>
      <c r="F141" s="108">
        <f t="shared" si="19"/>
        <v>0</v>
      </c>
      <c r="G141" s="72"/>
    </row>
    <row r="142" spans="1:10" ht="13.5" thickBot="1">
      <c r="A142" s="70"/>
      <c r="B142" s="104"/>
      <c r="C142" s="105"/>
      <c r="D142" s="106"/>
      <c r="E142" s="107"/>
      <c r="F142" s="108"/>
      <c r="G142" s="21"/>
    </row>
    <row r="143" spans="1:10" ht="15" hidden="1" customHeight="1" thickTop="1">
      <c r="A143" s="71">
        <v>11</v>
      </c>
      <c r="B143" s="175" t="s">
        <v>250</v>
      </c>
      <c r="C143" s="176"/>
      <c r="D143" s="176"/>
      <c r="E143" s="176"/>
      <c r="F143" s="177"/>
      <c r="G143" s="6">
        <f>ROUND(SUM(F144:F172),2)</f>
        <v>0</v>
      </c>
      <c r="I143" s="7"/>
      <c r="J143" s="7"/>
    </row>
    <row r="144" spans="1:10" ht="13.5" hidden="1" thickBot="1">
      <c r="A144" s="70">
        <v>11.2</v>
      </c>
      <c r="B144" s="104" t="s">
        <v>251</v>
      </c>
      <c r="C144" s="105"/>
      <c r="D144" s="106"/>
      <c r="E144" s="107"/>
      <c r="F144" s="108">
        <f t="shared" ref="F144:F171" si="22">ROUND(D144*E144,2)</f>
        <v>0</v>
      </c>
      <c r="G144" s="21"/>
      <c r="I144" s="7"/>
      <c r="J144" s="7"/>
    </row>
    <row r="145" spans="1:16374" ht="38.25" hidden="1" customHeight="1">
      <c r="A145" s="70" t="s">
        <v>252</v>
      </c>
      <c r="B145" s="117" t="s">
        <v>253</v>
      </c>
      <c r="C145" s="109" t="s">
        <v>21</v>
      </c>
      <c r="D145" s="106">
        <v>13</v>
      </c>
      <c r="E145" s="108">
        <v>183.51</v>
      </c>
      <c r="F145" s="108"/>
      <c r="G145" s="72"/>
      <c r="I145" s="7"/>
      <c r="J145" s="7"/>
    </row>
    <row r="146" spans="1:16374" ht="82.5" hidden="1" customHeight="1">
      <c r="A146" s="70" t="s">
        <v>254</v>
      </c>
      <c r="B146" s="117" t="s">
        <v>255</v>
      </c>
      <c r="C146" s="109" t="s">
        <v>21</v>
      </c>
      <c r="D146" s="106">
        <v>26</v>
      </c>
      <c r="E146" s="108">
        <v>377.37</v>
      </c>
      <c r="F146" s="108"/>
      <c r="G146" s="72"/>
      <c r="I146" s="7"/>
    </row>
    <row r="147" spans="1:16374" ht="66" hidden="1" customHeight="1">
      <c r="A147" s="70" t="s">
        <v>256</v>
      </c>
      <c r="B147" s="117" t="s">
        <v>257</v>
      </c>
      <c r="C147" s="109" t="s">
        <v>21</v>
      </c>
      <c r="D147" s="106">
        <v>26</v>
      </c>
      <c r="E147" s="108">
        <v>230.24</v>
      </c>
      <c r="F147" s="108"/>
      <c r="G147" s="72"/>
    </row>
    <row r="148" spans="1:16374" ht="249" hidden="1" customHeight="1">
      <c r="A148" s="70" t="s">
        <v>252</v>
      </c>
      <c r="B148" s="104" t="s">
        <v>258</v>
      </c>
      <c r="C148" s="105"/>
      <c r="D148" s="106"/>
      <c r="E148" s="107"/>
      <c r="F148" s="108">
        <f t="shared" si="22"/>
        <v>0</v>
      </c>
      <c r="G148" s="72"/>
    </row>
    <row r="149" spans="1:16374" ht="405.75" hidden="1" customHeight="1">
      <c r="A149" s="70" t="s">
        <v>254</v>
      </c>
      <c r="B149" s="104" t="s">
        <v>259</v>
      </c>
      <c r="C149" s="105"/>
      <c r="D149" s="106"/>
      <c r="E149" s="107"/>
      <c r="F149" s="108">
        <f t="shared" si="22"/>
        <v>0</v>
      </c>
      <c r="G149" s="72"/>
    </row>
    <row r="150" spans="1:16374" ht="222" hidden="1" customHeight="1">
      <c r="A150" s="70" t="s">
        <v>256</v>
      </c>
      <c r="B150" s="104" t="s">
        <v>260</v>
      </c>
      <c r="C150" s="105"/>
      <c r="D150" s="106"/>
      <c r="E150" s="107"/>
      <c r="F150" s="108">
        <f t="shared" si="22"/>
        <v>0</v>
      </c>
      <c r="G150" s="72"/>
    </row>
    <row r="151" spans="1:16374" ht="409.5" hidden="1" customHeight="1">
      <c r="A151" s="70" t="s">
        <v>261</v>
      </c>
      <c r="B151" s="104" t="s">
        <v>262</v>
      </c>
      <c r="C151" s="105"/>
      <c r="D151" s="106"/>
      <c r="E151" s="107"/>
      <c r="F151" s="108">
        <f t="shared" si="22"/>
        <v>0</v>
      </c>
      <c r="G151" s="72"/>
    </row>
    <row r="152" spans="1:16374" ht="400.5" hidden="1" customHeight="1">
      <c r="A152" s="70" t="s">
        <v>263</v>
      </c>
      <c r="B152" s="104" t="s">
        <v>264</v>
      </c>
      <c r="C152" s="105"/>
      <c r="D152" s="106"/>
      <c r="E152" s="107"/>
      <c r="F152" s="108">
        <f t="shared" si="22"/>
        <v>0</v>
      </c>
      <c r="G152" s="72"/>
    </row>
    <row r="153" spans="1:16374" ht="223.5" hidden="1" customHeight="1">
      <c r="A153" s="70" t="s">
        <v>265</v>
      </c>
      <c r="B153" s="104" t="s">
        <v>266</v>
      </c>
      <c r="C153" s="105"/>
      <c r="D153" s="106"/>
      <c r="E153" s="107"/>
      <c r="F153" s="108">
        <f t="shared" si="22"/>
        <v>0</v>
      </c>
      <c r="G153" s="72"/>
    </row>
    <row r="154" spans="1:16374" ht="229.5" hidden="1" customHeight="1">
      <c r="A154" s="70" t="s">
        <v>267</v>
      </c>
      <c r="B154" s="104" t="s">
        <v>268</v>
      </c>
      <c r="C154" s="105"/>
      <c r="D154" s="106"/>
      <c r="E154" s="107"/>
      <c r="F154" s="108">
        <f t="shared" si="22"/>
        <v>0</v>
      </c>
      <c r="G154" s="72"/>
    </row>
    <row r="155" spans="1:16374" ht="409.5" hidden="1" customHeight="1">
      <c r="A155" s="70" t="s">
        <v>269</v>
      </c>
      <c r="B155" s="104" t="s">
        <v>270</v>
      </c>
      <c r="C155" s="105"/>
      <c r="D155" s="106"/>
      <c r="E155" s="107"/>
      <c r="F155" s="108">
        <f t="shared" si="22"/>
        <v>0</v>
      </c>
      <c r="G155" s="72"/>
    </row>
    <row r="156" spans="1:16374" ht="312" hidden="1" customHeight="1">
      <c r="A156" s="70" t="s">
        <v>271</v>
      </c>
      <c r="B156" s="104" t="s">
        <v>272</v>
      </c>
      <c r="C156" s="105"/>
      <c r="D156" s="106"/>
      <c r="E156" s="107"/>
      <c r="F156" s="108">
        <f t="shared" si="22"/>
        <v>0</v>
      </c>
      <c r="G156" s="72"/>
    </row>
    <row r="157" spans="1:16374" ht="409.5" hidden="1" customHeight="1">
      <c r="A157" s="70" t="s">
        <v>273</v>
      </c>
      <c r="B157" s="104" t="s">
        <v>274</v>
      </c>
      <c r="C157" s="105"/>
      <c r="D157" s="106"/>
      <c r="E157" s="107"/>
      <c r="F157" s="108">
        <f t="shared" si="22"/>
        <v>0</v>
      </c>
      <c r="G157" s="72"/>
    </row>
    <row r="158" spans="1:16374" ht="247.5" hidden="1" customHeight="1">
      <c r="A158" s="70" t="s">
        <v>275</v>
      </c>
      <c r="B158" s="104" t="s">
        <v>276</v>
      </c>
      <c r="C158" s="105"/>
      <c r="D158" s="106"/>
      <c r="E158" s="107"/>
      <c r="F158" s="108">
        <f t="shared" si="22"/>
        <v>0</v>
      </c>
      <c r="G158" s="72"/>
    </row>
    <row r="159" spans="1:16374" ht="370.5" hidden="1" customHeight="1">
      <c r="A159" s="70" t="s">
        <v>277</v>
      </c>
      <c r="B159" s="104" t="s">
        <v>278</v>
      </c>
      <c r="C159" s="105"/>
      <c r="D159" s="106"/>
      <c r="E159" s="107"/>
      <c r="F159" s="108">
        <f t="shared" si="22"/>
        <v>0</v>
      </c>
      <c r="G159" s="72"/>
      <c r="H159" s="128"/>
      <c r="I159" s="105"/>
      <c r="J159" s="106"/>
      <c r="K159" s="107"/>
      <c r="L159" s="108"/>
      <c r="M159" s="129"/>
      <c r="N159" s="130"/>
      <c r="O159" s="70"/>
      <c r="P159" s="104"/>
      <c r="Q159" s="105"/>
      <c r="R159" s="106"/>
      <c r="S159" s="107"/>
      <c r="T159" s="108"/>
      <c r="U159" s="129"/>
      <c r="V159" s="130"/>
      <c r="W159" s="70"/>
      <c r="X159" s="104"/>
      <c r="Y159" s="105"/>
      <c r="Z159" s="106"/>
      <c r="AA159" s="107"/>
      <c r="AB159" s="108"/>
      <c r="AC159" s="129"/>
      <c r="AD159" s="130"/>
      <c r="AE159" s="70"/>
      <c r="AF159" s="104"/>
      <c r="AG159" s="105"/>
      <c r="AH159" s="106"/>
      <c r="AI159" s="107"/>
      <c r="AJ159" s="108"/>
      <c r="AK159" s="129"/>
      <c r="AL159" s="130"/>
      <c r="AM159" s="70"/>
      <c r="AN159" s="104"/>
      <c r="AO159" s="105"/>
      <c r="AP159" s="106"/>
      <c r="AQ159" s="107"/>
      <c r="AR159" s="108"/>
      <c r="AS159" s="129"/>
      <c r="AT159" s="130"/>
      <c r="AU159" s="70"/>
      <c r="AV159" s="104"/>
      <c r="AW159" s="105"/>
      <c r="AX159" s="106"/>
      <c r="AY159" s="107"/>
      <c r="AZ159" s="108"/>
      <c r="BA159" s="129"/>
      <c r="BB159" s="130"/>
      <c r="BC159" s="70"/>
      <c r="BD159" s="104"/>
      <c r="BE159" s="105"/>
      <c r="BF159" s="106"/>
      <c r="BG159" s="107"/>
      <c r="BH159" s="108"/>
      <c r="BI159" s="129"/>
      <c r="BJ159" s="130"/>
      <c r="BK159" s="70"/>
      <c r="BL159" s="104"/>
      <c r="BM159" s="105"/>
      <c r="BN159" s="106"/>
      <c r="BO159" s="107"/>
      <c r="BP159" s="108"/>
      <c r="BQ159" s="129"/>
      <c r="BR159" s="130"/>
      <c r="BS159" s="70"/>
      <c r="BT159" s="104"/>
      <c r="BU159" s="105"/>
      <c r="BV159" s="106"/>
      <c r="BW159" s="107"/>
      <c r="BX159" s="108"/>
      <c r="BY159" s="129"/>
      <c r="BZ159" s="130"/>
      <c r="CA159" s="70"/>
      <c r="CB159" s="104"/>
      <c r="CC159" s="105"/>
      <c r="CD159" s="106"/>
      <c r="CE159" s="107"/>
      <c r="CF159" s="108"/>
      <c r="CG159" s="129"/>
      <c r="CH159" s="130"/>
      <c r="CI159" s="70"/>
      <c r="CJ159" s="104"/>
      <c r="CK159" s="105"/>
      <c r="CL159" s="106"/>
      <c r="CM159" s="107"/>
      <c r="CN159" s="108"/>
      <c r="CO159" s="129"/>
      <c r="CP159" s="130"/>
      <c r="CQ159" s="70"/>
      <c r="CR159" s="104"/>
      <c r="CS159" s="105"/>
      <c r="CT159" s="106"/>
      <c r="CU159" s="107"/>
      <c r="CV159" s="108"/>
      <c r="CW159" s="129"/>
      <c r="CX159" s="130"/>
      <c r="CY159" s="70"/>
      <c r="CZ159" s="104"/>
      <c r="DA159" s="105"/>
      <c r="DB159" s="106"/>
      <c r="DC159" s="107"/>
      <c r="DD159" s="108"/>
      <c r="DE159" s="129"/>
      <c r="DF159" s="130"/>
      <c r="DG159" s="70"/>
      <c r="DH159" s="104"/>
      <c r="DI159" s="105"/>
      <c r="DJ159" s="106"/>
      <c r="DK159" s="107"/>
      <c r="DL159" s="108"/>
      <c r="DM159" s="129"/>
      <c r="DN159" s="130"/>
      <c r="DO159" s="70"/>
      <c r="DP159" s="104"/>
      <c r="DQ159" s="105"/>
      <c r="DR159" s="106"/>
      <c r="DS159" s="107"/>
      <c r="DT159" s="108"/>
      <c r="DU159" s="129"/>
      <c r="DV159" s="130"/>
      <c r="DW159" s="70"/>
      <c r="DX159" s="104"/>
      <c r="DY159" s="105"/>
      <c r="DZ159" s="106"/>
      <c r="EA159" s="107"/>
      <c r="EB159" s="108"/>
      <c r="EC159" s="129"/>
      <c r="ED159" s="130"/>
      <c r="EE159" s="70"/>
      <c r="EF159" s="104"/>
      <c r="EG159" s="105"/>
      <c r="EH159" s="106"/>
      <c r="EI159" s="107"/>
      <c r="EJ159" s="108"/>
      <c r="EK159" s="129"/>
      <c r="EL159" s="130"/>
      <c r="EM159" s="70"/>
      <c r="EN159" s="104"/>
      <c r="EO159" s="105"/>
      <c r="EP159" s="106"/>
      <c r="EQ159" s="107"/>
      <c r="ER159" s="108"/>
      <c r="ES159" s="129"/>
      <c r="ET159" s="130"/>
      <c r="EU159" s="70"/>
      <c r="EV159" s="104"/>
      <c r="EW159" s="105"/>
      <c r="EX159" s="106"/>
      <c r="EY159" s="107"/>
      <c r="EZ159" s="108"/>
      <c r="FA159" s="129"/>
      <c r="FB159" s="130"/>
      <c r="FC159" s="70"/>
      <c r="FD159" s="104"/>
      <c r="FE159" s="105"/>
      <c r="FF159" s="106"/>
      <c r="FG159" s="107"/>
      <c r="FH159" s="108"/>
      <c r="FI159" s="129"/>
      <c r="FJ159" s="130"/>
      <c r="FK159" s="70"/>
      <c r="FL159" s="104"/>
      <c r="FM159" s="105"/>
      <c r="FN159" s="106"/>
      <c r="FO159" s="107"/>
      <c r="FP159" s="108"/>
      <c r="FQ159" s="129"/>
      <c r="FR159" s="130"/>
      <c r="FS159" s="70"/>
      <c r="FT159" s="104"/>
      <c r="FU159" s="105"/>
      <c r="FV159" s="106"/>
      <c r="FW159" s="107"/>
      <c r="FX159" s="108"/>
      <c r="FY159" s="129"/>
      <c r="FZ159" s="130"/>
      <c r="GA159" s="70"/>
      <c r="GB159" s="104"/>
      <c r="GC159" s="105"/>
      <c r="GD159" s="106"/>
      <c r="GE159" s="107"/>
      <c r="GF159" s="108"/>
      <c r="GG159" s="129"/>
      <c r="GH159" s="130"/>
      <c r="GI159" s="70"/>
      <c r="GJ159" s="104"/>
      <c r="GK159" s="105"/>
      <c r="GL159" s="106"/>
      <c r="GM159" s="107"/>
      <c r="GN159" s="108"/>
      <c r="GO159" s="129"/>
      <c r="GP159" s="130"/>
      <c r="GQ159" s="70"/>
      <c r="GR159" s="104"/>
      <c r="GS159" s="105"/>
      <c r="GT159" s="106"/>
      <c r="GU159" s="107"/>
      <c r="GV159" s="108"/>
      <c r="GW159" s="129"/>
      <c r="GX159" s="130"/>
      <c r="GY159" s="70"/>
      <c r="GZ159" s="104"/>
      <c r="HA159" s="105"/>
      <c r="HB159" s="106"/>
      <c r="HC159" s="107"/>
      <c r="HD159" s="108"/>
      <c r="HE159" s="129"/>
      <c r="HF159" s="130"/>
      <c r="HG159" s="70"/>
      <c r="HH159" s="104"/>
      <c r="HI159" s="105"/>
      <c r="HJ159" s="106"/>
      <c r="HK159" s="107"/>
      <c r="HL159" s="108"/>
      <c r="HM159" s="129"/>
      <c r="HN159" s="130"/>
      <c r="HO159" s="70"/>
      <c r="HP159" s="104"/>
      <c r="HQ159" s="105"/>
      <c r="HR159" s="106"/>
      <c r="HS159" s="107"/>
      <c r="HT159" s="108"/>
      <c r="HU159" s="129"/>
      <c r="HV159" s="130"/>
      <c r="HW159" s="70"/>
      <c r="HX159" s="104"/>
      <c r="HY159" s="105"/>
      <c r="HZ159" s="106"/>
      <c r="IA159" s="107"/>
      <c r="IB159" s="108"/>
      <c r="IC159" s="129"/>
      <c r="ID159" s="130"/>
      <c r="IE159" s="70"/>
      <c r="IF159" s="104"/>
      <c r="IG159" s="105"/>
      <c r="IH159" s="106"/>
      <c r="II159" s="107"/>
      <c r="IJ159" s="108"/>
      <c r="IK159" s="129"/>
      <c r="IL159" s="130"/>
      <c r="IM159" s="70"/>
      <c r="IN159" s="104"/>
      <c r="IO159" s="105"/>
      <c r="IP159" s="106"/>
      <c r="IQ159" s="107"/>
      <c r="IR159" s="108"/>
      <c r="IS159" s="129"/>
      <c r="IT159" s="130"/>
      <c r="IU159" s="70"/>
      <c r="IV159" s="104"/>
      <c r="IW159" s="105"/>
      <c r="IX159" s="106"/>
      <c r="IY159" s="107"/>
      <c r="IZ159" s="108"/>
      <c r="JA159" s="129"/>
      <c r="JB159" s="130"/>
      <c r="JC159" s="70"/>
      <c r="JD159" s="104"/>
      <c r="JE159" s="105"/>
      <c r="JF159" s="106"/>
      <c r="JG159" s="107"/>
      <c r="JH159" s="108"/>
      <c r="JI159" s="129"/>
      <c r="JJ159" s="130"/>
      <c r="JK159" s="70"/>
      <c r="JL159" s="104"/>
      <c r="JM159" s="105"/>
      <c r="JN159" s="106"/>
      <c r="JO159" s="107"/>
      <c r="JP159" s="108"/>
      <c r="JQ159" s="129"/>
      <c r="JR159" s="130"/>
      <c r="JS159" s="70"/>
      <c r="JT159" s="104"/>
      <c r="JU159" s="105"/>
      <c r="JV159" s="106"/>
      <c r="JW159" s="107"/>
      <c r="JX159" s="108"/>
      <c r="JY159" s="129"/>
      <c r="JZ159" s="130"/>
      <c r="KA159" s="70"/>
      <c r="KB159" s="104"/>
      <c r="KC159" s="105"/>
      <c r="KD159" s="106"/>
      <c r="KE159" s="107"/>
      <c r="KF159" s="108"/>
      <c r="KG159" s="129"/>
      <c r="KH159" s="130"/>
      <c r="KI159" s="70"/>
      <c r="KJ159" s="104"/>
      <c r="KK159" s="105"/>
      <c r="KL159" s="106"/>
      <c r="KM159" s="107"/>
      <c r="KN159" s="108"/>
      <c r="KO159" s="129"/>
      <c r="KP159" s="130"/>
      <c r="KQ159" s="70"/>
      <c r="KR159" s="104"/>
      <c r="KS159" s="105"/>
      <c r="KT159" s="106"/>
      <c r="KU159" s="107"/>
      <c r="KV159" s="108"/>
      <c r="KW159" s="129"/>
      <c r="KX159" s="130"/>
      <c r="KY159" s="70"/>
      <c r="KZ159" s="104"/>
      <c r="LA159" s="105"/>
      <c r="LB159" s="106"/>
      <c r="LC159" s="107"/>
      <c r="LD159" s="108"/>
      <c r="LE159" s="129"/>
      <c r="LF159" s="130"/>
      <c r="LG159" s="70"/>
      <c r="LH159" s="104"/>
      <c r="LI159" s="105"/>
      <c r="LJ159" s="106"/>
      <c r="LK159" s="107"/>
      <c r="LL159" s="108"/>
      <c r="LM159" s="129"/>
      <c r="LN159" s="130"/>
      <c r="LO159" s="70"/>
      <c r="LP159" s="104"/>
      <c r="LQ159" s="105"/>
      <c r="LR159" s="106"/>
      <c r="LS159" s="107"/>
      <c r="LT159" s="108"/>
      <c r="LU159" s="129"/>
      <c r="LV159" s="130"/>
      <c r="LW159" s="70"/>
      <c r="LX159" s="104"/>
      <c r="LY159" s="105"/>
      <c r="LZ159" s="106"/>
      <c r="MA159" s="107"/>
      <c r="MB159" s="108"/>
      <c r="MC159" s="129"/>
      <c r="MD159" s="130"/>
      <c r="ME159" s="70"/>
      <c r="MF159" s="104"/>
      <c r="MG159" s="105"/>
      <c r="MH159" s="106"/>
      <c r="MI159" s="107"/>
      <c r="MJ159" s="108"/>
      <c r="MK159" s="129"/>
      <c r="ML159" s="130"/>
      <c r="MM159" s="70"/>
      <c r="MN159" s="104"/>
      <c r="MO159" s="105"/>
      <c r="MP159" s="106"/>
      <c r="MQ159" s="107"/>
      <c r="MR159" s="108"/>
      <c r="MS159" s="129"/>
      <c r="MT159" s="130"/>
      <c r="MU159" s="70"/>
      <c r="MV159" s="104"/>
      <c r="MW159" s="105"/>
      <c r="MX159" s="106"/>
      <c r="MY159" s="107"/>
      <c r="MZ159" s="108"/>
      <c r="NA159" s="129"/>
      <c r="NB159" s="130"/>
      <c r="NC159" s="70"/>
      <c r="ND159" s="104"/>
      <c r="NE159" s="105"/>
      <c r="NF159" s="106"/>
      <c r="NG159" s="107"/>
      <c r="NH159" s="108"/>
      <c r="NI159" s="129"/>
      <c r="NJ159" s="130"/>
      <c r="NK159" s="70"/>
      <c r="NL159" s="104"/>
      <c r="NM159" s="105"/>
      <c r="NN159" s="106"/>
      <c r="NO159" s="107"/>
      <c r="NP159" s="108"/>
      <c r="NQ159" s="129"/>
      <c r="NR159" s="130"/>
      <c r="NS159" s="70"/>
      <c r="NT159" s="104"/>
      <c r="NU159" s="105"/>
      <c r="NV159" s="106"/>
      <c r="NW159" s="107"/>
      <c r="NX159" s="108"/>
      <c r="NY159" s="129"/>
      <c r="NZ159" s="130"/>
      <c r="OA159" s="70"/>
      <c r="OB159" s="104"/>
      <c r="OC159" s="105"/>
      <c r="OD159" s="106"/>
      <c r="OE159" s="107"/>
      <c r="OF159" s="108"/>
      <c r="OG159" s="129"/>
      <c r="OH159" s="130"/>
      <c r="OI159" s="70"/>
      <c r="OJ159" s="104"/>
      <c r="OK159" s="105"/>
      <c r="OL159" s="106"/>
      <c r="OM159" s="107"/>
      <c r="ON159" s="108"/>
      <c r="OO159" s="129"/>
      <c r="OP159" s="130"/>
      <c r="OQ159" s="70"/>
      <c r="OR159" s="104"/>
      <c r="OS159" s="105"/>
      <c r="OT159" s="106"/>
      <c r="OU159" s="107"/>
      <c r="OV159" s="108"/>
      <c r="OW159" s="129"/>
      <c r="OX159" s="130"/>
      <c r="OY159" s="70"/>
      <c r="OZ159" s="104"/>
      <c r="PA159" s="105"/>
      <c r="PB159" s="106"/>
      <c r="PC159" s="107"/>
      <c r="PD159" s="108"/>
      <c r="PE159" s="129"/>
      <c r="PF159" s="130"/>
      <c r="PG159" s="70"/>
      <c r="PH159" s="104"/>
      <c r="PI159" s="105"/>
      <c r="PJ159" s="106"/>
      <c r="PK159" s="107"/>
      <c r="PL159" s="108"/>
      <c r="PM159" s="129"/>
      <c r="PN159" s="130"/>
      <c r="PO159" s="70"/>
      <c r="PP159" s="104"/>
      <c r="PQ159" s="105"/>
      <c r="PR159" s="106"/>
      <c r="PS159" s="107"/>
      <c r="PT159" s="108"/>
      <c r="PU159" s="129"/>
      <c r="PV159" s="130"/>
      <c r="PW159" s="70"/>
      <c r="PX159" s="104"/>
      <c r="PY159" s="105"/>
      <c r="PZ159" s="106"/>
      <c r="QA159" s="107"/>
      <c r="QB159" s="108"/>
      <c r="QC159" s="129"/>
      <c r="QD159" s="130"/>
      <c r="QE159" s="70"/>
      <c r="QF159" s="104"/>
      <c r="QG159" s="105"/>
      <c r="QH159" s="106"/>
      <c r="QI159" s="107"/>
      <c r="QJ159" s="108"/>
      <c r="QK159" s="129"/>
      <c r="QL159" s="130"/>
      <c r="QM159" s="70"/>
      <c r="QN159" s="104"/>
      <c r="QO159" s="105"/>
      <c r="QP159" s="106"/>
      <c r="QQ159" s="107"/>
      <c r="QR159" s="108"/>
      <c r="QS159" s="129"/>
      <c r="QT159" s="130"/>
      <c r="QU159" s="70"/>
      <c r="QV159" s="104"/>
      <c r="QW159" s="105"/>
      <c r="QX159" s="106"/>
      <c r="QY159" s="107"/>
      <c r="QZ159" s="108"/>
      <c r="RA159" s="129"/>
      <c r="RB159" s="130"/>
      <c r="RC159" s="70"/>
      <c r="RD159" s="104"/>
      <c r="RE159" s="105"/>
      <c r="RF159" s="106"/>
      <c r="RG159" s="107"/>
      <c r="RH159" s="108"/>
      <c r="RI159" s="129"/>
      <c r="RJ159" s="130"/>
      <c r="RK159" s="70"/>
      <c r="RL159" s="104"/>
      <c r="RM159" s="105"/>
      <c r="RN159" s="106"/>
      <c r="RO159" s="107"/>
      <c r="RP159" s="108"/>
      <c r="RQ159" s="129"/>
      <c r="RR159" s="130"/>
      <c r="RS159" s="70"/>
      <c r="RT159" s="104"/>
      <c r="RU159" s="105"/>
      <c r="RV159" s="106"/>
      <c r="RW159" s="107"/>
      <c r="RX159" s="108"/>
      <c r="RY159" s="129"/>
      <c r="RZ159" s="130"/>
      <c r="SA159" s="70"/>
      <c r="SB159" s="104"/>
      <c r="SC159" s="105"/>
      <c r="SD159" s="106"/>
      <c r="SE159" s="107"/>
      <c r="SF159" s="108"/>
      <c r="SG159" s="129"/>
      <c r="SH159" s="130"/>
      <c r="SI159" s="70"/>
      <c r="SJ159" s="104"/>
      <c r="SK159" s="105"/>
      <c r="SL159" s="106"/>
      <c r="SM159" s="107"/>
      <c r="SN159" s="108"/>
      <c r="SO159" s="129"/>
      <c r="SP159" s="130"/>
      <c r="SQ159" s="70"/>
      <c r="SR159" s="104"/>
      <c r="SS159" s="105"/>
      <c r="ST159" s="106"/>
      <c r="SU159" s="107"/>
      <c r="SV159" s="108"/>
      <c r="SW159" s="129"/>
      <c r="SX159" s="130"/>
      <c r="SY159" s="70"/>
      <c r="SZ159" s="104"/>
      <c r="TA159" s="105"/>
      <c r="TB159" s="106"/>
      <c r="TC159" s="107"/>
      <c r="TD159" s="108"/>
      <c r="TE159" s="129"/>
      <c r="TF159" s="130"/>
      <c r="TG159" s="70"/>
      <c r="TH159" s="104"/>
      <c r="TI159" s="105"/>
      <c r="TJ159" s="106"/>
      <c r="TK159" s="107"/>
      <c r="TL159" s="108"/>
      <c r="TM159" s="129"/>
      <c r="TN159" s="130"/>
      <c r="TO159" s="70"/>
      <c r="TP159" s="104"/>
      <c r="TQ159" s="105"/>
      <c r="TR159" s="106"/>
      <c r="TS159" s="107"/>
      <c r="TT159" s="108"/>
      <c r="TU159" s="129"/>
      <c r="TV159" s="130"/>
      <c r="TW159" s="70"/>
      <c r="TX159" s="104"/>
      <c r="TY159" s="105"/>
      <c r="TZ159" s="106"/>
      <c r="UA159" s="107"/>
      <c r="UB159" s="108"/>
      <c r="UC159" s="129"/>
      <c r="UD159" s="130"/>
      <c r="UE159" s="70"/>
      <c r="UF159" s="104"/>
      <c r="UG159" s="105"/>
      <c r="UH159" s="106"/>
      <c r="UI159" s="107"/>
      <c r="UJ159" s="108"/>
      <c r="UK159" s="129"/>
      <c r="UL159" s="130"/>
      <c r="UM159" s="70"/>
      <c r="UN159" s="104"/>
      <c r="UO159" s="105"/>
      <c r="UP159" s="106"/>
      <c r="UQ159" s="107"/>
      <c r="UR159" s="108"/>
      <c r="US159" s="129"/>
      <c r="UT159" s="130"/>
      <c r="UU159" s="70"/>
      <c r="UV159" s="104"/>
      <c r="UW159" s="105"/>
      <c r="UX159" s="106"/>
      <c r="UY159" s="107"/>
      <c r="UZ159" s="108"/>
      <c r="VA159" s="129"/>
      <c r="VB159" s="130"/>
      <c r="VC159" s="70"/>
      <c r="VD159" s="104"/>
      <c r="VE159" s="105"/>
      <c r="VF159" s="106"/>
      <c r="VG159" s="107"/>
      <c r="VH159" s="108"/>
      <c r="VI159" s="129"/>
      <c r="VJ159" s="130"/>
      <c r="VK159" s="70"/>
      <c r="VL159" s="104"/>
      <c r="VM159" s="105"/>
      <c r="VN159" s="106"/>
      <c r="VO159" s="107"/>
      <c r="VP159" s="108"/>
      <c r="VQ159" s="129"/>
      <c r="VR159" s="130"/>
      <c r="VS159" s="70"/>
      <c r="VT159" s="104"/>
      <c r="VU159" s="105"/>
      <c r="VV159" s="106"/>
      <c r="VW159" s="107"/>
      <c r="VX159" s="108"/>
      <c r="VY159" s="129"/>
      <c r="VZ159" s="130"/>
      <c r="WA159" s="70"/>
      <c r="WB159" s="104"/>
      <c r="WC159" s="105"/>
      <c r="WD159" s="106"/>
      <c r="WE159" s="107"/>
      <c r="WF159" s="108"/>
      <c r="WG159" s="129"/>
      <c r="WH159" s="130"/>
      <c r="WI159" s="70"/>
      <c r="WJ159" s="104"/>
      <c r="WK159" s="105"/>
      <c r="WL159" s="106"/>
      <c r="WM159" s="107"/>
      <c r="WN159" s="108"/>
      <c r="WO159" s="129"/>
      <c r="WP159" s="130"/>
      <c r="WQ159" s="70"/>
      <c r="WR159" s="104"/>
      <c r="WS159" s="105"/>
      <c r="WT159" s="106"/>
      <c r="WU159" s="107"/>
      <c r="WV159" s="108"/>
      <c r="WW159" s="129"/>
      <c r="WX159" s="130"/>
      <c r="WY159" s="70"/>
      <c r="WZ159" s="104"/>
      <c r="XA159" s="105"/>
      <c r="XB159" s="106"/>
      <c r="XC159" s="107"/>
      <c r="XD159" s="108"/>
      <c r="XE159" s="129"/>
      <c r="XF159" s="130"/>
      <c r="XG159" s="70"/>
      <c r="XH159" s="104"/>
      <c r="XI159" s="105"/>
      <c r="XJ159" s="106"/>
      <c r="XK159" s="107"/>
      <c r="XL159" s="108"/>
      <c r="XM159" s="129"/>
      <c r="XN159" s="130"/>
      <c r="XO159" s="70"/>
      <c r="XP159" s="104"/>
      <c r="XQ159" s="105"/>
      <c r="XR159" s="106"/>
      <c r="XS159" s="107"/>
      <c r="XT159" s="108"/>
      <c r="XU159" s="129"/>
      <c r="XV159" s="130"/>
      <c r="XW159" s="70"/>
      <c r="XX159" s="104"/>
      <c r="XY159" s="105"/>
      <c r="XZ159" s="106"/>
      <c r="YA159" s="107"/>
      <c r="YB159" s="108"/>
      <c r="YC159" s="129"/>
      <c r="YD159" s="130"/>
      <c r="YE159" s="70"/>
      <c r="YF159" s="104"/>
      <c r="YG159" s="105"/>
      <c r="YH159" s="106"/>
      <c r="YI159" s="107"/>
      <c r="YJ159" s="108"/>
      <c r="YK159" s="129"/>
      <c r="YL159" s="130"/>
      <c r="YM159" s="70"/>
      <c r="YN159" s="104"/>
      <c r="YO159" s="105"/>
      <c r="YP159" s="106"/>
      <c r="YQ159" s="107"/>
      <c r="YR159" s="108"/>
      <c r="YS159" s="129"/>
      <c r="YT159" s="130"/>
      <c r="YU159" s="70"/>
      <c r="YV159" s="104"/>
      <c r="YW159" s="105"/>
      <c r="YX159" s="106"/>
      <c r="YY159" s="107"/>
      <c r="YZ159" s="108"/>
      <c r="ZA159" s="129"/>
      <c r="ZB159" s="130"/>
      <c r="ZC159" s="70"/>
      <c r="ZD159" s="104"/>
      <c r="ZE159" s="105"/>
      <c r="ZF159" s="106"/>
      <c r="ZG159" s="107"/>
      <c r="ZH159" s="108"/>
      <c r="ZI159" s="129"/>
      <c r="ZJ159" s="130"/>
      <c r="ZK159" s="70"/>
      <c r="ZL159" s="104"/>
      <c r="ZM159" s="105"/>
      <c r="ZN159" s="106"/>
      <c r="ZO159" s="107"/>
      <c r="ZP159" s="108"/>
      <c r="ZQ159" s="129"/>
      <c r="ZR159" s="130"/>
      <c r="ZS159" s="70"/>
      <c r="ZT159" s="104"/>
      <c r="ZU159" s="105"/>
      <c r="ZV159" s="106"/>
      <c r="ZW159" s="107"/>
      <c r="ZX159" s="108"/>
      <c r="ZY159" s="129"/>
      <c r="ZZ159" s="130"/>
      <c r="AAA159" s="70"/>
      <c r="AAB159" s="104"/>
      <c r="AAC159" s="105"/>
      <c r="AAD159" s="106"/>
      <c r="AAE159" s="107"/>
      <c r="AAF159" s="108"/>
      <c r="AAG159" s="129"/>
      <c r="AAH159" s="130"/>
      <c r="AAI159" s="70"/>
      <c r="AAJ159" s="104"/>
      <c r="AAK159" s="105"/>
      <c r="AAL159" s="106"/>
      <c r="AAM159" s="107"/>
      <c r="AAN159" s="108"/>
      <c r="AAO159" s="129"/>
      <c r="AAP159" s="130"/>
      <c r="AAQ159" s="70"/>
      <c r="AAR159" s="104"/>
      <c r="AAS159" s="105"/>
      <c r="AAT159" s="106"/>
      <c r="AAU159" s="107"/>
      <c r="AAV159" s="108"/>
      <c r="AAW159" s="129"/>
      <c r="AAX159" s="130"/>
      <c r="AAY159" s="70"/>
      <c r="AAZ159" s="104"/>
      <c r="ABA159" s="105"/>
      <c r="ABB159" s="106"/>
      <c r="ABC159" s="107"/>
      <c r="ABD159" s="108"/>
      <c r="ABE159" s="129"/>
      <c r="ABF159" s="130"/>
      <c r="ABG159" s="70"/>
      <c r="ABH159" s="104"/>
      <c r="ABI159" s="105"/>
      <c r="ABJ159" s="106"/>
      <c r="ABK159" s="107"/>
      <c r="ABL159" s="108"/>
      <c r="ABM159" s="129"/>
      <c r="ABN159" s="130"/>
      <c r="ABO159" s="70"/>
      <c r="ABP159" s="104"/>
      <c r="ABQ159" s="105"/>
      <c r="ABR159" s="106"/>
      <c r="ABS159" s="107"/>
      <c r="ABT159" s="108"/>
      <c r="ABU159" s="129"/>
      <c r="ABV159" s="130"/>
      <c r="ABW159" s="70"/>
      <c r="ABX159" s="104"/>
      <c r="ABY159" s="105"/>
      <c r="ABZ159" s="106"/>
      <c r="ACA159" s="107"/>
      <c r="ACB159" s="108"/>
      <c r="ACC159" s="129"/>
      <c r="ACD159" s="130"/>
      <c r="ACE159" s="70"/>
      <c r="ACF159" s="104"/>
      <c r="ACG159" s="105"/>
      <c r="ACH159" s="106"/>
      <c r="ACI159" s="107"/>
      <c r="ACJ159" s="108"/>
      <c r="ACK159" s="129"/>
      <c r="ACL159" s="130"/>
      <c r="ACM159" s="70"/>
      <c r="ACN159" s="104"/>
      <c r="ACO159" s="105"/>
      <c r="ACP159" s="106"/>
      <c r="ACQ159" s="107"/>
      <c r="ACR159" s="108"/>
      <c r="ACS159" s="129"/>
      <c r="ACT159" s="130"/>
      <c r="ACU159" s="70"/>
      <c r="ACV159" s="104"/>
      <c r="ACW159" s="105"/>
      <c r="ACX159" s="106"/>
      <c r="ACY159" s="107"/>
      <c r="ACZ159" s="108"/>
      <c r="ADA159" s="129"/>
      <c r="ADB159" s="130"/>
      <c r="ADC159" s="70"/>
      <c r="ADD159" s="104"/>
      <c r="ADE159" s="105"/>
      <c r="ADF159" s="106"/>
      <c r="ADG159" s="107"/>
      <c r="ADH159" s="108"/>
      <c r="ADI159" s="129"/>
      <c r="ADJ159" s="130"/>
      <c r="ADK159" s="70"/>
      <c r="ADL159" s="104"/>
      <c r="ADM159" s="105"/>
      <c r="ADN159" s="106"/>
      <c r="ADO159" s="107"/>
      <c r="ADP159" s="108"/>
      <c r="ADQ159" s="129"/>
      <c r="ADR159" s="130"/>
      <c r="ADS159" s="70"/>
      <c r="ADT159" s="104"/>
      <c r="ADU159" s="105"/>
      <c r="ADV159" s="106"/>
      <c r="ADW159" s="107"/>
      <c r="ADX159" s="108"/>
      <c r="ADY159" s="129"/>
      <c r="ADZ159" s="130"/>
      <c r="AEA159" s="70"/>
      <c r="AEB159" s="104"/>
      <c r="AEC159" s="105"/>
      <c r="AED159" s="106"/>
      <c r="AEE159" s="107"/>
      <c r="AEF159" s="108"/>
      <c r="AEG159" s="129"/>
      <c r="AEH159" s="130"/>
      <c r="AEI159" s="70"/>
      <c r="AEJ159" s="104"/>
      <c r="AEK159" s="105"/>
      <c r="AEL159" s="106"/>
      <c r="AEM159" s="107"/>
      <c r="AEN159" s="108"/>
      <c r="AEO159" s="129"/>
      <c r="AEP159" s="130"/>
      <c r="AEQ159" s="70"/>
      <c r="AER159" s="104"/>
      <c r="AES159" s="105"/>
      <c r="AET159" s="106"/>
      <c r="AEU159" s="107"/>
      <c r="AEV159" s="108"/>
      <c r="AEW159" s="129"/>
      <c r="AEX159" s="130"/>
      <c r="AEY159" s="70"/>
      <c r="AEZ159" s="104"/>
      <c r="AFA159" s="105"/>
      <c r="AFB159" s="106"/>
      <c r="AFC159" s="107"/>
      <c r="AFD159" s="108"/>
      <c r="AFE159" s="129"/>
      <c r="AFF159" s="130"/>
      <c r="AFG159" s="70"/>
      <c r="AFH159" s="104"/>
      <c r="AFI159" s="105"/>
      <c r="AFJ159" s="106"/>
      <c r="AFK159" s="107"/>
      <c r="AFL159" s="108"/>
      <c r="AFM159" s="129"/>
      <c r="AFN159" s="130"/>
      <c r="AFO159" s="70"/>
      <c r="AFP159" s="104"/>
      <c r="AFQ159" s="105"/>
      <c r="AFR159" s="106"/>
      <c r="AFS159" s="107"/>
      <c r="AFT159" s="108"/>
      <c r="AFU159" s="129"/>
      <c r="AFV159" s="130"/>
      <c r="AFW159" s="70"/>
      <c r="AFX159" s="104"/>
      <c r="AFY159" s="105"/>
      <c r="AFZ159" s="106"/>
      <c r="AGA159" s="107"/>
      <c r="AGB159" s="108"/>
      <c r="AGC159" s="129"/>
      <c r="AGD159" s="130"/>
      <c r="AGE159" s="70"/>
      <c r="AGF159" s="104"/>
      <c r="AGG159" s="105"/>
      <c r="AGH159" s="106"/>
      <c r="AGI159" s="107"/>
      <c r="AGJ159" s="108"/>
      <c r="AGK159" s="129"/>
      <c r="AGL159" s="130"/>
      <c r="AGM159" s="70"/>
      <c r="AGN159" s="104"/>
      <c r="AGO159" s="105"/>
      <c r="AGP159" s="106"/>
      <c r="AGQ159" s="107"/>
      <c r="AGR159" s="108"/>
      <c r="AGS159" s="129"/>
      <c r="AGT159" s="130"/>
      <c r="AGU159" s="70"/>
      <c r="AGV159" s="104"/>
      <c r="AGW159" s="105"/>
      <c r="AGX159" s="106"/>
      <c r="AGY159" s="107"/>
      <c r="AGZ159" s="108"/>
      <c r="AHA159" s="129"/>
      <c r="AHB159" s="130"/>
      <c r="AHC159" s="70"/>
      <c r="AHD159" s="104"/>
      <c r="AHE159" s="105"/>
      <c r="AHF159" s="106"/>
      <c r="AHG159" s="107"/>
      <c r="AHH159" s="108"/>
      <c r="AHI159" s="129"/>
      <c r="AHJ159" s="130"/>
      <c r="AHK159" s="70"/>
      <c r="AHL159" s="104"/>
      <c r="AHM159" s="105"/>
      <c r="AHN159" s="106"/>
      <c r="AHO159" s="107"/>
      <c r="AHP159" s="108"/>
      <c r="AHQ159" s="129"/>
      <c r="AHR159" s="130"/>
      <c r="AHS159" s="70"/>
      <c r="AHT159" s="104"/>
      <c r="AHU159" s="105"/>
      <c r="AHV159" s="106"/>
      <c r="AHW159" s="107"/>
      <c r="AHX159" s="108"/>
      <c r="AHY159" s="129"/>
      <c r="AHZ159" s="130"/>
      <c r="AIA159" s="70"/>
      <c r="AIB159" s="104"/>
      <c r="AIC159" s="105"/>
      <c r="AID159" s="106"/>
      <c r="AIE159" s="107"/>
      <c r="AIF159" s="108"/>
      <c r="AIG159" s="129"/>
      <c r="AIH159" s="130"/>
      <c r="AII159" s="70"/>
      <c r="AIJ159" s="104"/>
      <c r="AIK159" s="105"/>
      <c r="AIL159" s="106"/>
      <c r="AIM159" s="107"/>
      <c r="AIN159" s="108"/>
      <c r="AIO159" s="129"/>
      <c r="AIP159" s="130"/>
      <c r="AIQ159" s="70"/>
      <c r="AIR159" s="104"/>
      <c r="AIS159" s="105"/>
      <c r="AIT159" s="106"/>
      <c r="AIU159" s="107"/>
      <c r="AIV159" s="108"/>
      <c r="AIW159" s="129"/>
      <c r="AIX159" s="130"/>
      <c r="AIY159" s="70"/>
      <c r="AIZ159" s="104"/>
      <c r="AJA159" s="105"/>
      <c r="AJB159" s="106"/>
      <c r="AJC159" s="107"/>
      <c r="AJD159" s="108"/>
      <c r="AJE159" s="129"/>
      <c r="AJF159" s="130"/>
      <c r="AJG159" s="70"/>
      <c r="AJH159" s="104"/>
      <c r="AJI159" s="105"/>
      <c r="AJJ159" s="106"/>
      <c r="AJK159" s="107"/>
      <c r="AJL159" s="108"/>
      <c r="AJM159" s="129"/>
      <c r="AJN159" s="130"/>
      <c r="AJO159" s="70"/>
      <c r="AJP159" s="104"/>
      <c r="AJQ159" s="105"/>
      <c r="AJR159" s="106"/>
      <c r="AJS159" s="107"/>
      <c r="AJT159" s="108"/>
      <c r="AJU159" s="129"/>
      <c r="AJV159" s="130"/>
      <c r="AJW159" s="70"/>
      <c r="AJX159" s="104"/>
      <c r="AJY159" s="105"/>
      <c r="AJZ159" s="106"/>
      <c r="AKA159" s="107"/>
      <c r="AKB159" s="108"/>
      <c r="AKC159" s="129"/>
      <c r="AKD159" s="130"/>
      <c r="AKE159" s="70"/>
      <c r="AKF159" s="104"/>
      <c r="AKG159" s="105"/>
      <c r="AKH159" s="106"/>
      <c r="AKI159" s="107"/>
      <c r="AKJ159" s="108"/>
      <c r="AKK159" s="129"/>
      <c r="AKL159" s="130"/>
      <c r="AKM159" s="70"/>
      <c r="AKN159" s="104"/>
      <c r="AKO159" s="105"/>
      <c r="AKP159" s="106"/>
      <c r="AKQ159" s="107"/>
      <c r="AKR159" s="108"/>
      <c r="AKS159" s="129"/>
      <c r="AKT159" s="130"/>
      <c r="AKU159" s="70"/>
      <c r="AKV159" s="104"/>
      <c r="AKW159" s="105"/>
      <c r="AKX159" s="106"/>
      <c r="AKY159" s="107"/>
      <c r="AKZ159" s="108"/>
      <c r="ALA159" s="129"/>
      <c r="ALB159" s="130"/>
      <c r="ALC159" s="70"/>
      <c r="ALD159" s="104"/>
      <c r="ALE159" s="105"/>
      <c r="ALF159" s="106"/>
      <c r="ALG159" s="107"/>
      <c r="ALH159" s="108"/>
      <c r="ALI159" s="129"/>
      <c r="ALJ159" s="130"/>
      <c r="ALK159" s="70"/>
      <c r="ALL159" s="104"/>
      <c r="ALM159" s="105"/>
      <c r="ALN159" s="106"/>
      <c r="ALO159" s="107"/>
      <c r="ALP159" s="108"/>
      <c r="ALQ159" s="129"/>
      <c r="ALR159" s="130"/>
      <c r="ALS159" s="70"/>
      <c r="ALT159" s="104"/>
      <c r="ALU159" s="105"/>
      <c r="ALV159" s="106"/>
      <c r="ALW159" s="107"/>
      <c r="ALX159" s="108"/>
      <c r="ALY159" s="129"/>
      <c r="ALZ159" s="130"/>
      <c r="AMA159" s="70"/>
      <c r="AMB159" s="104"/>
      <c r="AMC159" s="105"/>
      <c r="AMD159" s="106"/>
      <c r="AME159" s="107"/>
      <c r="AMF159" s="108"/>
      <c r="AMG159" s="129"/>
      <c r="AMH159" s="130"/>
      <c r="AMI159" s="70"/>
      <c r="AMJ159" s="104"/>
      <c r="AMK159" s="105"/>
      <c r="AML159" s="106"/>
      <c r="AMM159" s="107"/>
      <c r="AMN159" s="108"/>
      <c r="AMO159" s="129"/>
      <c r="AMP159" s="130"/>
      <c r="AMQ159" s="70"/>
      <c r="AMR159" s="104"/>
      <c r="AMS159" s="105"/>
      <c r="AMT159" s="106"/>
      <c r="AMU159" s="107"/>
      <c r="AMV159" s="108"/>
      <c r="AMW159" s="129"/>
      <c r="AMX159" s="130"/>
      <c r="AMY159" s="70"/>
      <c r="AMZ159" s="104"/>
      <c r="ANA159" s="105"/>
      <c r="ANB159" s="106"/>
      <c r="ANC159" s="107"/>
      <c r="AND159" s="108"/>
      <c r="ANE159" s="129"/>
      <c r="ANF159" s="130"/>
      <c r="ANG159" s="70"/>
      <c r="ANH159" s="104"/>
      <c r="ANI159" s="105"/>
      <c r="ANJ159" s="106"/>
      <c r="ANK159" s="107"/>
      <c r="ANL159" s="108"/>
      <c r="ANM159" s="129"/>
      <c r="ANN159" s="130"/>
      <c r="ANO159" s="70"/>
      <c r="ANP159" s="104"/>
      <c r="ANQ159" s="105"/>
      <c r="ANR159" s="106"/>
      <c r="ANS159" s="107"/>
      <c r="ANT159" s="108"/>
      <c r="ANU159" s="129"/>
      <c r="ANV159" s="130"/>
      <c r="ANW159" s="70"/>
      <c r="ANX159" s="104"/>
      <c r="ANY159" s="105"/>
      <c r="ANZ159" s="106"/>
      <c r="AOA159" s="107"/>
      <c r="AOB159" s="108"/>
      <c r="AOC159" s="129"/>
      <c r="AOD159" s="130"/>
      <c r="AOE159" s="70"/>
      <c r="AOF159" s="104"/>
      <c r="AOG159" s="105"/>
      <c r="AOH159" s="106"/>
      <c r="AOI159" s="107"/>
      <c r="AOJ159" s="108"/>
      <c r="AOK159" s="129"/>
      <c r="AOL159" s="130"/>
      <c r="AOM159" s="70"/>
      <c r="AON159" s="104"/>
      <c r="AOO159" s="105"/>
      <c r="AOP159" s="106"/>
      <c r="AOQ159" s="107"/>
      <c r="AOR159" s="108"/>
      <c r="AOS159" s="129"/>
      <c r="AOT159" s="130"/>
      <c r="AOU159" s="70"/>
      <c r="AOV159" s="104"/>
      <c r="AOW159" s="105"/>
      <c r="AOX159" s="106"/>
      <c r="AOY159" s="107"/>
      <c r="AOZ159" s="108"/>
      <c r="APA159" s="129"/>
      <c r="APB159" s="130"/>
      <c r="APC159" s="70"/>
      <c r="APD159" s="104"/>
      <c r="APE159" s="105"/>
      <c r="APF159" s="106"/>
      <c r="APG159" s="107"/>
      <c r="APH159" s="108"/>
      <c r="API159" s="129"/>
      <c r="APJ159" s="130"/>
      <c r="APK159" s="70"/>
      <c r="APL159" s="104"/>
      <c r="APM159" s="105"/>
      <c r="APN159" s="106"/>
      <c r="APO159" s="107"/>
      <c r="APP159" s="108"/>
      <c r="APQ159" s="129"/>
      <c r="APR159" s="130"/>
      <c r="APS159" s="70"/>
      <c r="APT159" s="104"/>
      <c r="APU159" s="105"/>
      <c r="APV159" s="106"/>
      <c r="APW159" s="107"/>
      <c r="APX159" s="108"/>
      <c r="APY159" s="129"/>
      <c r="APZ159" s="130"/>
      <c r="AQA159" s="70"/>
      <c r="AQB159" s="104"/>
      <c r="AQC159" s="105"/>
      <c r="AQD159" s="106"/>
      <c r="AQE159" s="107"/>
      <c r="AQF159" s="108"/>
      <c r="AQG159" s="129"/>
      <c r="AQH159" s="130"/>
      <c r="AQI159" s="70"/>
      <c r="AQJ159" s="104"/>
      <c r="AQK159" s="105"/>
      <c r="AQL159" s="106"/>
      <c r="AQM159" s="107"/>
      <c r="AQN159" s="108"/>
      <c r="AQO159" s="129"/>
      <c r="AQP159" s="130"/>
      <c r="AQQ159" s="70"/>
      <c r="AQR159" s="104"/>
      <c r="AQS159" s="105"/>
      <c r="AQT159" s="106"/>
      <c r="AQU159" s="107"/>
      <c r="AQV159" s="108"/>
      <c r="AQW159" s="129"/>
      <c r="AQX159" s="130"/>
      <c r="AQY159" s="70"/>
      <c r="AQZ159" s="104"/>
      <c r="ARA159" s="105"/>
      <c r="ARB159" s="106"/>
      <c r="ARC159" s="107"/>
      <c r="ARD159" s="108"/>
      <c r="ARE159" s="129"/>
      <c r="ARF159" s="130"/>
      <c r="ARG159" s="70"/>
      <c r="ARH159" s="104"/>
      <c r="ARI159" s="105"/>
      <c r="ARJ159" s="106"/>
      <c r="ARK159" s="107"/>
      <c r="ARL159" s="108"/>
      <c r="ARM159" s="129"/>
      <c r="ARN159" s="130"/>
      <c r="ARO159" s="70"/>
      <c r="ARP159" s="104"/>
      <c r="ARQ159" s="105"/>
      <c r="ARR159" s="106"/>
      <c r="ARS159" s="107"/>
      <c r="ART159" s="108"/>
      <c r="ARU159" s="129"/>
      <c r="ARV159" s="130"/>
      <c r="ARW159" s="70"/>
      <c r="ARX159" s="104"/>
      <c r="ARY159" s="105"/>
      <c r="ARZ159" s="106"/>
      <c r="ASA159" s="107"/>
      <c r="ASB159" s="108"/>
      <c r="ASC159" s="129"/>
      <c r="ASD159" s="130"/>
      <c r="ASE159" s="70"/>
      <c r="ASF159" s="104"/>
      <c r="ASG159" s="105"/>
      <c r="ASH159" s="106"/>
      <c r="ASI159" s="107"/>
      <c r="ASJ159" s="108"/>
      <c r="ASK159" s="129"/>
      <c r="ASL159" s="130"/>
      <c r="ASM159" s="70"/>
      <c r="ASN159" s="104"/>
      <c r="ASO159" s="105"/>
      <c r="ASP159" s="106"/>
      <c r="ASQ159" s="107"/>
      <c r="ASR159" s="108"/>
      <c r="ASS159" s="129"/>
      <c r="AST159" s="130"/>
      <c r="ASU159" s="70"/>
      <c r="ASV159" s="104"/>
      <c r="ASW159" s="105"/>
      <c r="ASX159" s="106"/>
      <c r="ASY159" s="107"/>
      <c r="ASZ159" s="108"/>
      <c r="ATA159" s="129"/>
      <c r="ATB159" s="130"/>
      <c r="ATC159" s="70"/>
      <c r="ATD159" s="104"/>
      <c r="ATE159" s="105"/>
      <c r="ATF159" s="106"/>
      <c r="ATG159" s="107"/>
      <c r="ATH159" s="108"/>
      <c r="ATI159" s="129"/>
      <c r="ATJ159" s="130"/>
      <c r="ATK159" s="70"/>
      <c r="ATL159" s="104"/>
      <c r="ATM159" s="105"/>
      <c r="ATN159" s="106"/>
      <c r="ATO159" s="107"/>
      <c r="ATP159" s="108"/>
      <c r="ATQ159" s="129"/>
      <c r="ATR159" s="130"/>
      <c r="ATS159" s="70"/>
      <c r="ATT159" s="104"/>
      <c r="ATU159" s="105"/>
      <c r="ATV159" s="106"/>
      <c r="ATW159" s="107"/>
      <c r="ATX159" s="108"/>
      <c r="ATY159" s="129"/>
      <c r="ATZ159" s="130"/>
      <c r="AUA159" s="70"/>
      <c r="AUB159" s="104"/>
      <c r="AUC159" s="105"/>
      <c r="AUD159" s="106"/>
      <c r="AUE159" s="107"/>
      <c r="AUF159" s="108"/>
      <c r="AUG159" s="129"/>
      <c r="AUH159" s="130"/>
      <c r="AUI159" s="70"/>
      <c r="AUJ159" s="104"/>
      <c r="AUK159" s="105"/>
      <c r="AUL159" s="106"/>
      <c r="AUM159" s="107"/>
      <c r="AUN159" s="108"/>
      <c r="AUO159" s="129"/>
      <c r="AUP159" s="130"/>
      <c r="AUQ159" s="70"/>
      <c r="AUR159" s="104"/>
      <c r="AUS159" s="105"/>
      <c r="AUT159" s="106"/>
      <c r="AUU159" s="107"/>
      <c r="AUV159" s="108"/>
      <c r="AUW159" s="129"/>
      <c r="AUX159" s="130"/>
      <c r="AUY159" s="70"/>
      <c r="AUZ159" s="104"/>
      <c r="AVA159" s="105"/>
      <c r="AVB159" s="106"/>
      <c r="AVC159" s="107"/>
      <c r="AVD159" s="108"/>
      <c r="AVE159" s="129"/>
      <c r="AVF159" s="130"/>
      <c r="AVG159" s="70"/>
      <c r="AVH159" s="104"/>
      <c r="AVI159" s="105"/>
      <c r="AVJ159" s="106"/>
      <c r="AVK159" s="107"/>
      <c r="AVL159" s="108"/>
      <c r="AVM159" s="129"/>
      <c r="AVN159" s="130"/>
      <c r="AVO159" s="70"/>
      <c r="AVP159" s="104"/>
      <c r="AVQ159" s="105"/>
      <c r="AVR159" s="106"/>
      <c r="AVS159" s="107"/>
      <c r="AVT159" s="108"/>
      <c r="AVU159" s="129"/>
      <c r="AVV159" s="130"/>
      <c r="AVW159" s="70"/>
      <c r="AVX159" s="104"/>
      <c r="AVY159" s="105"/>
      <c r="AVZ159" s="106"/>
      <c r="AWA159" s="107"/>
      <c r="AWB159" s="108"/>
      <c r="AWC159" s="129"/>
      <c r="AWD159" s="130"/>
      <c r="AWE159" s="70"/>
      <c r="AWF159" s="104"/>
      <c r="AWG159" s="105"/>
      <c r="AWH159" s="106"/>
      <c r="AWI159" s="107"/>
      <c r="AWJ159" s="108"/>
      <c r="AWK159" s="129"/>
      <c r="AWL159" s="130"/>
      <c r="AWM159" s="70"/>
      <c r="AWN159" s="104"/>
      <c r="AWO159" s="105"/>
      <c r="AWP159" s="106"/>
      <c r="AWQ159" s="107"/>
      <c r="AWR159" s="108"/>
      <c r="AWS159" s="129"/>
      <c r="AWT159" s="130"/>
      <c r="AWU159" s="70"/>
      <c r="AWV159" s="104"/>
      <c r="AWW159" s="105"/>
      <c r="AWX159" s="106"/>
      <c r="AWY159" s="107"/>
      <c r="AWZ159" s="108"/>
      <c r="AXA159" s="129"/>
      <c r="AXB159" s="130"/>
      <c r="AXC159" s="70"/>
      <c r="AXD159" s="104"/>
      <c r="AXE159" s="105"/>
      <c r="AXF159" s="106"/>
      <c r="AXG159" s="107"/>
      <c r="AXH159" s="108"/>
      <c r="AXI159" s="129"/>
      <c r="AXJ159" s="130"/>
      <c r="AXK159" s="70"/>
      <c r="AXL159" s="104"/>
      <c r="AXM159" s="105"/>
      <c r="AXN159" s="106"/>
      <c r="AXO159" s="107"/>
      <c r="AXP159" s="108"/>
      <c r="AXQ159" s="129"/>
      <c r="AXR159" s="130"/>
      <c r="AXS159" s="70"/>
      <c r="AXT159" s="104"/>
      <c r="AXU159" s="105"/>
      <c r="AXV159" s="106"/>
      <c r="AXW159" s="107"/>
      <c r="AXX159" s="108"/>
      <c r="AXY159" s="129"/>
      <c r="AXZ159" s="130"/>
      <c r="AYA159" s="70"/>
      <c r="AYB159" s="104"/>
      <c r="AYC159" s="105"/>
      <c r="AYD159" s="106"/>
      <c r="AYE159" s="107"/>
      <c r="AYF159" s="108"/>
      <c r="AYG159" s="129"/>
      <c r="AYH159" s="130"/>
      <c r="AYI159" s="70"/>
      <c r="AYJ159" s="104"/>
      <c r="AYK159" s="105"/>
      <c r="AYL159" s="106"/>
      <c r="AYM159" s="107"/>
      <c r="AYN159" s="108"/>
      <c r="AYO159" s="129"/>
      <c r="AYP159" s="130"/>
      <c r="AYQ159" s="70"/>
      <c r="AYR159" s="104"/>
      <c r="AYS159" s="105"/>
      <c r="AYT159" s="106"/>
      <c r="AYU159" s="107"/>
      <c r="AYV159" s="108"/>
      <c r="AYW159" s="129"/>
      <c r="AYX159" s="130"/>
      <c r="AYY159" s="70"/>
      <c r="AYZ159" s="104"/>
      <c r="AZA159" s="105"/>
      <c r="AZB159" s="106"/>
      <c r="AZC159" s="107"/>
      <c r="AZD159" s="108"/>
      <c r="AZE159" s="129"/>
      <c r="AZF159" s="130"/>
      <c r="AZG159" s="70"/>
      <c r="AZH159" s="104"/>
      <c r="AZI159" s="105"/>
      <c r="AZJ159" s="106"/>
      <c r="AZK159" s="107"/>
      <c r="AZL159" s="108"/>
      <c r="AZM159" s="129"/>
      <c r="AZN159" s="130"/>
      <c r="AZO159" s="70"/>
      <c r="AZP159" s="104"/>
      <c r="AZQ159" s="105"/>
      <c r="AZR159" s="106"/>
      <c r="AZS159" s="107"/>
      <c r="AZT159" s="108"/>
      <c r="AZU159" s="129"/>
      <c r="AZV159" s="130"/>
      <c r="AZW159" s="70"/>
      <c r="AZX159" s="104"/>
      <c r="AZY159" s="105"/>
      <c r="AZZ159" s="106"/>
      <c r="BAA159" s="107"/>
      <c r="BAB159" s="108"/>
      <c r="BAC159" s="129"/>
      <c r="BAD159" s="130"/>
      <c r="BAE159" s="70"/>
      <c r="BAF159" s="104"/>
      <c r="BAG159" s="105"/>
      <c r="BAH159" s="106"/>
      <c r="BAI159" s="107"/>
      <c r="BAJ159" s="108"/>
      <c r="BAK159" s="129"/>
      <c r="BAL159" s="130"/>
      <c r="BAM159" s="70"/>
      <c r="BAN159" s="104"/>
      <c r="BAO159" s="105"/>
      <c r="BAP159" s="106"/>
      <c r="BAQ159" s="107"/>
      <c r="BAR159" s="108"/>
      <c r="BAS159" s="129"/>
      <c r="BAT159" s="130"/>
      <c r="BAU159" s="70"/>
      <c r="BAV159" s="104"/>
      <c r="BAW159" s="105"/>
      <c r="BAX159" s="106"/>
      <c r="BAY159" s="107"/>
      <c r="BAZ159" s="108"/>
      <c r="BBA159" s="129"/>
      <c r="BBB159" s="130"/>
      <c r="BBC159" s="70"/>
      <c r="BBD159" s="104"/>
      <c r="BBE159" s="105"/>
      <c r="BBF159" s="106"/>
      <c r="BBG159" s="107"/>
      <c r="BBH159" s="108"/>
      <c r="BBI159" s="129"/>
      <c r="BBJ159" s="130"/>
      <c r="BBK159" s="70"/>
      <c r="BBL159" s="104"/>
      <c r="BBM159" s="105"/>
      <c r="BBN159" s="106"/>
      <c r="BBO159" s="107"/>
      <c r="BBP159" s="108"/>
      <c r="BBQ159" s="129"/>
      <c r="BBR159" s="130"/>
      <c r="BBS159" s="70"/>
      <c r="BBT159" s="104"/>
      <c r="BBU159" s="105"/>
      <c r="BBV159" s="106"/>
      <c r="BBW159" s="107"/>
      <c r="BBX159" s="108"/>
      <c r="BBY159" s="129"/>
      <c r="BBZ159" s="130"/>
      <c r="BCA159" s="70"/>
      <c r="BCB159" s="104"/>
      <c r="BCC159" s="105"/>
      <c r="BCD159" s="106"/>
      <c r="BCE159" s="107"/>
      <c r="BCF159" s="108"/>
      <c r="BCG159" s="129"/>
      <c r="BCH159" s="130"/>
      <c r="BCI159" s="70"/>
      <c r="BCJ159" s="104"/>
      <c r="BCK159" s="105"/>
      <c r="BCL159" s="106"/>
      <c r="BCM159" s="107"/>
      <c r="BCN159" s="108"/>
      <c r="BCO159" s="129"/>
      <c r="BCP159" s="130"/>
      <c r="BCQ159" s="70"/>
      <c r="BCR159" s="104"/>
      <c r="BCS159" s="105"/>
      <c r="BCT159" s="106"/>
      <c r="BCU159" s="107"/>
      <c r="BCV159" s="108"/>
      <c r="BCW159" s="129"/>
      <c r="BCX159" s="130"/>
      <c r="BCY159" s="70"/>
      <c r="BCZ159" s="104"/>
      <c r="BDA159" s="105"/>
      <c r="BDB159" s="106"/>
      <c r="BDC159" s="107"/>
      <c r="BDD159" s="108"/>
      <c r="BDE159" s="129"/>
      <c r="BDF159" s="130"/>
      <c r="BDG159" s="70"/>
      <c r="BDH159" s="104"/>
      <c r="BDI159" s="105"/>
      <c r="BDJ159" s="106"/>
      <c r="BDK159" s="107"/>
      <c r="BDL159" s="108"/>
      <c r="BDM159" s="129"/>
      <c r="BDN159" s="130"/>
      <c r="BDO159" s="70"/>
      <c r="BDP159" s="104"/>
      <c r="BDQ159" s="105"/>
      <c r="BDR159" s="106"/>
      <c r="BDS159" s="107"/>
      <c r="BDT159" s="108"/>
      <c r="BDU159" s="129"/>
      <c r="BDV159" s="130"/>
      <c r="BDW159" s="70"/>
      <c r="BDX159" s="104"/>
      <c r="BDY159" s="105"/>
      <c r="BDZ159" s="106"/>
      <c r="BEA159" s="107"/>
      <c r="BEB159" s="108"/>
      <c r="BEC159" s="129"/>
      <c r="BED159" s="130"/>
      <c r="BEE159" s="70"/>
      <c r="BEF159" s="104"/>
      <c r="BEG159" s="105"/>
      <c r="BEH159" s="106"/>
      <c r="BEI159" s="107"/>
      <c r="BEJ159" s="108"/>
      <c r="BEK159" s="129"/>
      <c r="BEL159" s="130"/>
      <c r="BEM159" s="70"/>
      <c r="BEN159" s="104"/>
      <c r="BEO159" s="105"/>
      <c r="BEP159" s="106"/>
      <c r="BEQ159" s="107"/>
      <c r="BER159" s="108"/>
      <c r="BES159" s="129"/>
      <c r="BET159" s="130"/>
      <c r="BEU159" s="70"/>
      <c r="BEV159" s="104"/>
      <c r="BEW159" s="105"/>
      <c r="BEX159" s="106"/>
      <c r="BEY159" s="107"/>
      <c r="BEZ159" s="108"/>
      <c r="BFA159" s="129"/>
      <c r="BFB159" s="130"/>
      <c r="BFC159" s="70"/>
      <c r="BFD159" s="104"/>
      <c r="BFE159" s="105"/>
      <c r="BFF159" s="106"/>
      <c r="BFG159" s="107"/>
      <c r="BFH159" s="108"/>
      <c r="BFI159" s="129"/>
      <c r="BFJ159" s="130"/>
      <c r="BFK159" s="70"/>
      <c r="BFL159" s="104"/>
      <c r="BFM159" s="105"/>
      <c r="BFN159" s="106"/>
      <c r="BFO159" s="107"/>
      <c r="BFP159" s="108"/>
      <c r="BFQ159" s="129"/>
      <c r="BFR159" s="130"/>
      <c r="BFS159" s="70"/>
      <c r="BFT159" s="104"/>
      <c r="BFU159" s="105"/>
      <c r="BFV159" s="106"/>
      <c r="BFW159" s="107"/>
      <c r="BFX159" s="108"/>
      <c r="BFY159" s="129"/>
      <c r="BFZ159" s="130"/>
      <c r="BGA159" s="70"/>
      <c r="BGB159" s="104"/>
      <c r="BGC159" s="105"/>
      <c r="BGD159" s="106"/>
      <c r="BGE159" s="107"/>
      <c r="BGF159" s="108"/>
      <c r="BGG159" s="129"/>
      <c r="BGH159" s="130"/>
      <c r="BGI159" s="70"/>
      <c r="BGJ159" s="104"/>
      <c r="BGK159" s="105"/>
      <c r="BGL159" s="106"/>
      <c r="BGM159" s="107"/>
      <c r="BGN159" s="108"/>
      <c r="BGO159" s="129"/>
      <c r="BGP159" s="130"/>
      <c r="BGQ159" s="70"/>
      <c r="BGR159" s="104"/>
      <c r="BGS159" s="105"/>
      <c r="BGT159" s="106"/>
      <c r="BGU159" s="107"/>
      <c r="BGV159" s="108"/>
      <c r="BGW159" s="129"/>
      <c r="BGX159" s="130"/>
      <c r="BGY159" s="70"/>
      <c r="BGZ159" s="104"/>
      <c r="BHA159" s="105"/>
      <c r="BHB159" s="106"/>
      <c r="BHC159" s="107"/>
      <c r="BHD159" s="108"/>
      <c r="BHE159" s="129"/>
      <c r="BHF159" s="130"/>
      <c r="BHG159" s="70"/>
      <c r="BHH159" s="104"/>
      <c r="BHI159" s="105"/>
      <c r="BHJ159" s="106"/>
      <c r="BHK159" s="107"/>
      <c r="BHL159" s="108"/>
      <c r="BHM159" s="129"/>
      <c r="BHN159" s="130"/>
      <c r="BHO159" s="70"/>
      <c r="BHP159" s="104"/>
      <c r="BHQ159" s="105"/>
      <c r="BHR159" s="106"/>
      <c r="BHS159" s="107"/>
      <c r="BHT159" s="108"/>
      <c r="BHU159" s="129"/>
      <c r="BHV159" s="130"/>
      <c r="BHW159" s="70"/>
      <c r="BHX159" s="104"/>
      <c r="BHY159" s="105"/>
      <c r="BHZ159" s="106"/>
      <c r="BIA159" s="107"/>
      <c r="BIB159" s="108"/>
      <c r="BIC159" s="129"/>
      <c r="BID159" s="130"/>
      <c r="BIE159" s="70"/>
      <c r="BIF159" s="104"/>
      <c r="BIG159" s="105"/>
      <c r="BIH159" s="106"/>
      <c r="BII159" s="107"/>
      <c r="BIJ159" s="108"/>
      <c r="BIK159" s="129"/>
      <c r="BIL159" s="130"/>
      <c r="BIM159" s="70"/>
      <c r="BIN159" s="104"/>
      <c r="BIO159" s="105"/>
      <c r="BIP159" s="106"/>
      <c r="BIQ159" s="107"/>
      <c r="BIR159" s="108"/>
      <c r="BIS159" s="129"/>
      <c r="BIT159" s="130"/>
      <c r="BIU159" s="70"/>
      <c r="BIV159" s="104"/>
      <c r="BIW159" s="105"/>
      <c r="BIX159" s="106"/>
      <c r="BIY159" s="107"/>
      <c r="BIZ159" s="108"/>
      <c r="BJA159" s="129"/>
      <c r="BJB159" s="130"/>
      <c r="BJC159" s="70"/>
      <c r="BJD159" s="104"/>
      <c r="BJE159" s="105"/>
      <c r="BJF159" s="106"/>
      <c r="BJG159" s="107"/>
      <c r="BJH159" s="108"/>
      <c r="BJI159" s="129"/>
      <c r="BJJ159" s="130"/>
      <c r="BJK159" s="70"/>
      <c r="BJL159" s="104"/>
      <c r="BJM159" s="105"/>
      <c r="BJN159" s="106"/>
      <c r="BJO159" s="107"/>
      <c r="BJP159" s="108"/>
      <c r="BJQ159" s="129"/>
      <c r="BJR159" s="130"/>
      <c r="BJS159" s="70"/>
      <c r="BJT159" s="104"/>
      <c r="BJU159" s="105"/>
      <c r="BJV159" s="106"/>
      <c r="BJW159" s="107"/>
      <c r="BJX159" s="108"/>
      <c r="BJY159" s="129"/>
      <c r="BJZ159" s="130"/>
      <c r="BKA159" s="70"/>
      <c r="BKB159" s="104"/>
      <c r="BKC159" s="105"/>
      <c r="BKD159" s="106"/>
      <c r="BKE159" s="107"/>
      <c r="BKF159" s="108"/>
      <c r="BKG159" s="129"/>
      <c r="BKH159" s="130"/>
      <c r="BKI159" s="70"/>
      <c r="BKJ159" s="104"/>
      <c r="BKK159" s="105"/>
      <c r="BKL159" s="106"/>
      <c r="BKM159" s="107"/>
      <c r="BKN159" s="108"/>
      <c r="BKO159" s="129"/>
      <c r="BKP159" s="130"/>
      <c r="BKQ159" s="70"/>
      <c r="BKR159" s="104"/>
      <c r="BKS159" s="105"/>
      <c r="BKT159" s="106"/>
      <c r="BKU159" s="107"/>
      <c r="BKV159" s="108"/>
      <c r="BKW159" s="129"/>
      <c r="BKX159" s="130"/>
      <c r="BKY159" s="70"/>
      <c r="BKZ159" s="104"/>
      <c r="BLA159" s="105"/>
      <c r="BLB159" s="106"/>
      <c r="BLC159" s="107"/>
      <c r="BLD159" s="108"/>
      <c r="BLE159" s="129"/>
      <c r="BLF159" s="130"/>
      <c r="BLG159" s="70"/>
      <c r="BLH159" s="104"/>
      <c r="BLI159" s="105"/>
      <c r="BLJ159" s="106"/>
      <c r="BLK159" s="107"/>
      <c r="BLL159" s="108"/>
      <c r="BLM159" s="129"/>
      <c r="BLN159" s="130"/>
      <c r="BLO159" s="70"/>
      <c r="BLP159" s="104"/>
      <c r="BLQ159" s="105"/>
      <c r="BLR159" s="106"/>
      <c r="BLS159" s="107"/>
      <c r="BLT159" s="108"/>
      <c r="BLU159" s="129"/>
      <c r="BLV159" s="130"/>
      <c r="BLW159" s="70"/>
      <c r="BLX159" s="104"/>
      <c r="BLY159" s="105"/>
      <c r="BLZ159" s="106"/>
      <c r="BMA159" s="107"/>
      <c r="BMB159" s="108"/>
      <c r="BMC159" s="129"/>
      <c r="BMD159" s="130"/>
      <c r="BME159" s="70"/>
      <c r="BMF159" s="104"/>
      <c r="BMG159" s="105"/>
      <c r="BMH159" s="106"/>
      <c r="BMI159" s="107"/>
      <c r="BMJ159" s="108"/>
      <c r="BMK159" s="129"/>
      <c r="BML159" s="130"/>
      <c r="BMM159" s="70"/>
      <c r="BMN159" s="104"/>
      <c r="BMO159" s="105"/>
      <c r="BMP159" s="106"/>
      <c r="BMQ159" s="107"/>
      <c r="BMR159" s="108"/>
      <c r="BMS159" s="129"/>
      <c r="BMT159" s="130"/>
      <c r="BMU159" s="70"/>
      <c r="BMV159" s="104"/>
      <c r="BMW159" s="105"/>
      <c r="BMX159" s="106"/>
      <c r="BMY159" s="107"/>
      <c r="BMZ159" s="108"/>
      <c r="BNA159" s="129"/>
      <c r="BNB159" s="130"/>
      <c r="BNC159" s="70"/>
      <c r="BND159" s="104"/>
      <c r="BNE159" s="105"/>
      <c r="BNF159" s="106"/>
      <c r="BNG159" s="107"/>
      <c r="BNH159" s="108"/>
      <c r="BNI159" s="129"/>
      <c r="BNJ159" s="130"/>
      <c r="BNK159" s="70"/>
      <c r="BNL159" s="104"/>
      <c r="BNM159" s="105"/>
      <c r="BNN159" s="106"/>
      <c r="BNO159" s="107"/>
      <c r="BNP159" s="108"/>
      <c r="BNQ159" s="129"/>
      <c r="BNR159" s="130"/>
      <c r="BNS159" s="70"/>
      <c r="BNT159" s="104"/>
      <c r="BNU159" s="105"/>
      <c r="BNV159" s="106"/>
      <c r="BNW159" s="107"/>
      <c r="BNX159" s="108"/>
      <c r="BNY159" s="129"/>
      <c r="BNZ159" s="130"/>
      <c r="BOA159" s="70"/>
      <c r="BOB159" s="104"/>
      <c r="BOC159" s="105"/>
      <c r="BOD159" s="106"/>
      <c r="BOE159" s="107"/>
      <c r="BOF159" s="108"/>
      <c r="BOG159" s="129"/>
      <c r="BOH159" s="130"/>
      <c r="BOI159" s="70"/>
      <c r="BOJ159" s="104"/>
      <c r="BOK159" s="105"/>
      <c r="BOL159" s="106"/>
      <c r="BOM159" s="107"/>
      <c r="BON159" s="108"/>
      <c r="BOO159" s="129"/>
      <c r="BOP159" s="130"/>
      <c r="BOQ159" s="70"/>
      <c r="BOR159" s="104"/>
      <c r="BOS159" s="105"/>
      <c r="BOT159" s="106"/>
      <c r="BOU159" s="107"/>
      <c r="BOV159" s="108"/>
      <c r="BOW159" s="129"/>
      <c r="BOX159" s="130"/>
      <c r="BOY159" s="70"/>
      <c r="BOZ159" s="104"/>
      <c r="BPA159" s="105"/>
      <c r="BPB159" s="106"/>
      <c r="BPC159" s="107"/>
      <c r="BPD159" s="108"/>
      <c r="BPE159" s="129"/>
      <c r="BPF159" s="130"/>
      <c r="BPG159" s="70"/>
      <c r="BPH159" s="104"/>
      <c r="BPI159" s="105"/>
      <c r="BPJ159" s="106"/>
      <c r="BPK159" s="107"/>
      <c r="BPL159" s="108"/>
      <c r="BPM159" s="129"/>
      <c r="BPN159" s="130"/>
      <c r="BPO159" s="70"/>
      <c r="BPP159" s="104"/>
      <c r="BPQ159" s="105"/>
      <c r="BPR159" s="106"/>
      <c r="BPS159" s="107"/>
      <c r="BPT159" s="108"/>
      <c r="BPU159" s="129"/>
      <c r="BPV159" s="130"/>
      <c r="BPW159" s="70"/>
      <c r="BPX159" s="104"/>
      <c r="BPY159" s="105"/>
      <c r="BPZ159" s="106"/>
      <c r="BQA159" s="107"/>
      <c r="BQB159" s="108"/>
      <c r="BQC159" s="129"/>
      <c r="BQD159" s="130"/>
      <c r="BQE159" s="70"/>
      <c r="BQF159" s="104"/>
      <c r="BQG159" s="105"/>
      <c r="BQH159" s="106"/>
      <c r="BQI159" s="107"/>
      <c r="BQJ159" s="108"/>
      <c r="BQK159" s="129"/>
      <c r="BQL159" s="130"/>
      <c r="BQM159" s="70"/>
      <c r="BQN159" s="104"/>
      <c r="BQO159" s="105"/>
      <c r="BQP159" s="106"/>
      <c r="BQQ159" s="107"/>
      <c r="BQR159" s="108"/>
      <c r="BQS159" s="129"/>
      <c r="BQT159" s="130"/>
      <c r="BQU159" s="70"/>
      <c r="BQV159" s="104"/>
      <c r="BQW159" s="105"/>
      <c r="BQX159" s="106"/>
      <c r="BQY159" s="107"/>
      <c r="BQZ159" s="108"/>
      <c r="BRA159" s="129"/>
      <c r="BRB159" s="130"/>
      <c r="BRC159" s="70"/>
      <c r="BRD159" s="104"/>
      <c r="BRE159" s="105"/>
      <c r="BRF159" s="106"/>
      <c r="BRG159" s="107"/>
      <c r="BRH159" s="108"/>
      <c r="BRI159" s="129"/>
      <c r="BRJ159" s="130"/>
      <c r="BRK159" s="70"/>
      <c r="BRL159" s="104"/>
      <c r="BRM159" s="105"/>
      <c r="BRN159" s="106"/>
      <c r="BRO159" s="107"/>
      <c r="BRP159" s="108"/>
      <c r="BRQ159" s="129"/>
      <c r="BRR159" s="130"/>
      <c r="BRS159" s="70"/>
      <c r="BRT159" s="104"/>
      <c r="BRU159" s="105"/>
      <c r="BRV159" s="106"/>
      <c r="BRW159" s="107"/>
      <c r="BRX159" s="108"/>
      <c r="BRY159" s="129"/>
      <c r="BRZ159" s="130"/>
      <c r="BSA159" s="70"/>
      <c r="BSB159" s="104"/>
      <c r="BSC159" s="105"/>
      <c r="BSD159" s="106"/>
      <c r="BSE159" s="107"/>
      <c r="BSF159" s="108"/>
      <c r="BSG159" s="129"/>
      <c r="BSH159" s="130"/>
      <c r="BSI159" s="70"/>
      <c r="BSJ159" s="104"/>
      <c r="BSK159" s="105"/>
      <c r="BSL159" s="106"/>
      <c r="BSM159" s="107"/>
      <c r="BSN159" s="108"/>
      <c r="BSO159" s="129"/>
      <c r="BSP159" s="130"/>
      <c r="BSQ159" s="70"/>
      <c r="BSR159" s="104"/>
      <c r="BSS159" s="105"/>
      <c r="BST159" s="106"/>
      <c r="BSU159" s="107"/>
      <c r="BSV159" s="108"/>
      <c r="BSW159" s="129"/>
      <c r="BSX159" s="130"/>
      <c r="BSY159" s="70"/>
      <c r="BSZ159" s="104"/>
      <c r="BTA159" s="105"/>
      <c r="BTB159" s="106"/>
      <c r="BTC159" s="107"/>
      <c r="BTD159" s="108"/>
      <c r="BTE159" s="129"/>
      <c r="BTF159" s="130"/>
      <c r="BTG159" s="70"/>
      <c r="BTH159" s="104"/>
      <c r="BTI159" s="105"/>
      <c r="BTJ159" s="106"/>
      <c r="BTK159" s="107"/>
      <c r="BTL159" s="108"/>
      <c r="BTM159" s="129"/>
      <c r="BTN159" s="130"/>
      <c r="BTO159" s="70"/>
      <c r="BTP159" s="104"/>
      <c r="BTQ159" s="105"/>
      <c r="BTR159" s="106"/>
      <c r="BTS159" s="107"/>
      <c r="BTT159" s="108"/>
      <c r="BTU159" s="129"/>
      <c r="BTV159" s="130"/>
      <c r="BTW159" s="70"/>
      <c r="BTX159" s="104"/>
      <c r="BTY159" s="105"/>
      <c r="BTZ159" s="106"/>
      <c r="BUA159" s="107"/>
      <c r="BUB159" s="108"/>
      <c r="BUC159" s="129"/>
      <c r="BUD159" s="130"/>
      <c r="BUE159" s="70"/>
      <c r="BUF159" s="104"/>
      <c r="BUG159" s="105"/>
      <c r="BUH159" s="106"/>
      <c r="BUI159" s="107"/>
      <c r="BUJ159" s="108"/>
      <c r="BUK159" s="129"/>
      <c r="BUL159" s="130"/>
      <c r="BUM159" s="70"/>
      <c r="BUN159" s="104"/>
      <c r="BUO159" s="105"/>
      <c r="BUP159" s="106"/>
      <c r="BUQ159" s="107"/>
      <c r="BUR159" s="108"/>
      <c r="BUS159" s="129"/>
      <c r="BUT159" s="130"/>
      <c r="BUU159" s="70"/>
      <c r="BUV159" s="104"/>
      <c r="BUW159" s="105"/>
      <c r="BUX159" s="106"/>
      <c r="BUY159" s="107"/>
      <c r="BUZ159" s="108"/>
      <c r="BVA159" s="129"/>
      <c r="BVB159" s="130"/>
      <c r="BVC159" s="70"/>
      <c r="BVD159" s="104"/>
      <c r="BVE159" s="105"/>
      <c r="BVF159" s="106"/>
      <c r="BVG159" s="107"/>
      <c r="BVH159" s="108"/>
      <c r="BVI159" s="129"/>
      <c r="BVJ159" s="130"/>
      <c r="BVK159" s="70"/>
      <c r="BVL159" s="104"/>
      <c r="BVM159" s="105"/>
      <c r="BVN159" s="106"/>
      <c r="BVO159" s="107"/>
      <c r="BVP159" s="108"/>
      <c r="BVQ159" s="129"/>
      <c r="BVR159" s="130"/>
      <c r="BVS159" s="70"/>
      <c r="BVT159" s="104"/>
      <c r="BVU159" s="105"/>
      <c r="BVV159" s="106"/>
      <c r="BVW159" s="107"/>
      <c r="BVX159" s="108"/>
      <c r="BVY159" s="129"/>
      <c r="BVZ159" s="130"/>
      <c r="BWA159" s="70"/>
      <c r="BWB159" s="104"/>
      <c r="BWC159" s="105"/>
      <c r="BWD159" s="106"/>
      <c r="BWE159" s="107"/>
      <c r="BWF159" s="108"/>
      <c r="BWG159" s="129"/>
      <c r="BWH159" s="130"/>
      <c r="BWI159" s="70"/>
      <c r="BWJ159" s="104"/>
      <c r="BWK159" s="105"/>
      <c r="BWL159" s="106"/>
      <c r="BWM159" s="107"/>
      <c r="BWN159" s="108"/>
      <c r="BWO159" s="129"/>
      <c r="BWP159" s="130"/>
      <c r="BWQ159" s="70"/>
      <c r="BWR159" s="104"/>
      <c r="BWS159" s="105"/>
      <c r="BWT159" s="106"/>
      <c r="BWU159" s="107"/>
      <c r="BWV159" s="108"/>
      <c r="BWW159" s="129"/>
      <c r="BWX159" s="130"/>
      <c r="BWY159" s="70"/>
      <c r="BWZ159" s="104"/>
      <c r="BXA159" s="105"/>
      <c r="BXB159" s="106"/>
      <c r="BXC159" s="107"/>
      <c r="BXD159" s="108"/>
      <c r="BXE159" s="129"/>
      <c r="BXF159" s="130"/>
      <c r="BXG159" s="70"/>
      <c r="BXH159" s="104"/>
      <c r="BXI159" s="105"/>
      <c r="BXJ159" s="106"/>
      <c r="BXK159" s="107"/>
      <c r="BXL159" s="108"/>
      <c r="BXM159" s="129"/>
      <c r="BXN159" s="130"/>
      <c r="BXO159" s="70"/>
      <c r="BXP159" s="104"/>
      <c r="BXQ159" s="105"/>
      <c r="BXR159" s="106"/>
      <c r="BXS159" s="107"/>
      <c r="BXT159" s="108"/>
      <c r="BXU159" s="129"/>
      <c r="BXV159" s="130"/>
      <c r="BXW159" s="70"/>
      <c r="BXX159" s="104"/>
      <c r="BXY159" s="105"/>
      <c r="BXZ159" s="106"/>
      <c r="BYA159" s="107"/>
      <c r="BYB159" s="108"/>
      <c r="BYC159" s="129"/>
      <c r="BYD159" s="130"/>
      <c r="BYE159" s="70"/>
      <c r="BYF159" s="104"/>
      <c r="BYG159" s="105"/>
      <c r="BYH159" s="106"/>
      <c r="BYI159" s="107"/>
      <c r="BYJ159" s="108"/>
      <c r="BYK159" s="129"/>
      <c r="BYL159" s="130"/>
      <c r="BYM159" s="70"/>
      <c r="BYN159" s="104"/>
      <c r="BYO159" s="105"/>
      <c r="BYP159" s="106"/>
      <c r="BYQ159" s="107"/>
      <c r="BYR159" s="108"/>
      <c r="BYS159" s="129"/>
      <c r="BYT159" s="130"/>
      <c r="BYU159" s="70"/>
      <c r="BYV159" s="104"/>
      <c r="BYW159" s="105"/>
      <c r="BYX159" s="106"/>
      <c r="BYY159" s="107"/>
      <c r="BYZ159" s="108"/>
      <c r="BZA159" s="129"/>
      <c r="BZB159" s="130"/>
      <c r="BZC159" s="70"/>
      <c r="BZD159" s="104"/>
      <c r="BZE159" s="105"/>
      <c r="BZF159" s="106"/>
      <c r="BZG159" s="107"/>
      <c r="BZH159" s="108"/>
      <c r="BZI159" s="129"/>
      <c r="BZJ159" s="130"/>
      <c r="BZK159" s="70"/>
      <c r="BZL159" s="104"/>
      <c r="BZM159" s="105"/>
      <c r="BZN159" s="106"/>
      <c r="BZO159" s="107"/>
      <c r="BZP159" s="108"/>
      <c r="BZQ159" s="129"/>
      <c r="BZR159" s="130"/>
      <c r="BZS159" s="70"/>
      <c r="BZT159" s="104"/>
      <c r="BZU159" s="105"/>
      <c r="BZV159" s="106"/>
      <c r="BZW159" s="107"/>
      <c r="BZX159" s="108"/>
      <c r="BZY159" s="129"/>
      <c r="BZZ159" s="130"/>
      <c r="CAA159" s="70"/>
      <c r="CAB159" s="104"/>
      <c r="CAC159" s="105"/>
      <c r="CAD159" s="106"/>
      <c r="CAE159" s="107"/>
      <c r="CAF159" s="108"/>
      <c r="CAG159" s="129"/>
      <c r="CAH159" s="130"/>
      <c r="CAI159" s="70"/>
      <c r="CAJ159" s="104"/>
      <c r="CAK159" s="105"/>
      <c r="CAL159" s="106"/>
      <c r="CAM159" s="107"/>
      <c r="CAN159" s="108"/>
      <c r="CAO159" s="129"/>
      <c r="CAP159" s="130"/>
      <c r="CAQ159" s="70"/>
      <c r="CAR159" s="104"/>
      <c r="CAS159" s="105"/>
      <c r="CAT159" s="106"/>
      <c r="CAU159" s="107"/>
      <c r="CAV159" s="108"/>
      <c r="CAW159" s="129"/>
      <c r="CAX159" s="130"/>
      <c r="CAY159" s="70"/>
      <c r="CAZ159" s="104"/>
      <c r="CBA159" s="105"/>
      <c r="CBB159" s="106"/>
      <c r="CBC159" s="107"/>
      <c r="CBD159" s="108"/>
      <c r="CBE159" s="129"/>
      <c r="CBF159" s="130"/>
      <c r="CBG159" s="70"/>
      <c r="CBH159" s="104"/>
      <c r="CBI159" s="105"/>
      <c r="CBJ159" s="106"/>
      <c r="CBK159" s="107"/>
      <c r="CBL159" s="108"/>
      <c r="CBM159" s="129"/>
      <c r="CBN159" s="130"/>
      <c r="CBO159" s="70"/>
      <c r="CBP159" s="104"/>
      <c r="CBQ159" s="105"/>
      <c r="CBR159" s="106"/>
      <c r="CBS159" s="107"/>
      <c r="CBT159" s="108"/>
      <c r="CBU159" s="129"/>
      <c r="CBV159" s="130"/>
      <c r="CBW159" s="70"/>
      <c r="CBX159" s="104"/>
      <c r="CBY159" s="105"/>
      <c r="CBZ159" s="106"/>
      <c r="CCA159" s="107"/>
      <c r="CCB159" s="108"/>
      <c r="CCC159" s="129"/>
      <c r="CCD159" s="130"/>
      <c r="CCE159" s="70"/>
      <c r="CCF159" s="104"/>
      <c r="CCG159" s="105"/>
      <c r="CCH159" s="106"/>
      <c r="CCI159" s="107"/>
      <c r="CCJ159" s="108"/>
      <c r="CCK159" s="129"/>
      <c r="CCL159" s="130"/>
      <c r="CCM159" s="70"/>
      <c r="CCN159" s="104"/>
      <c r="CCO159" s="105"/>
      <c r="CCP159" s="106"/>
      <c r="CCQ159" s="107"/>
      <c r="CCR159" s="108"/>
      <c r="CCS159" s="129"/>
      <c r="CCT159" s="130"/>
      <c r="CCU159" s="70"/>
      <c r="CCV159" s="104"/>
      <c r="CCW159" s="105"/>
      <c r="CCX159" s="106"/>
      <c r="CCY159" s="107"/>
      <c r="CCZ159" s="108"/>
      <c r="CDA159" s="129"/>
      <c r="CDB159" s="130"/>
      <c r="CDC159" s="70"/>
      <c r="CDD159" s="104"/>
      <c r="CDE159" s="105"/>
      <c r="CDF159" s="106"/>
      <c r="CDG159" s="107"/>
      <c r="CDH159" s="108"/>
      <c r="CDI159" s="129"/>
      <c r="CDJ159" s="130"/>
      <c r="CDK159" s="70"/>
      <c r="CDL159" s="104"/>
      <c r="CDM159" s="105"/>
      <c r="CDN159" s="106"/>
      <c r="CDO159" s="107"/>
      <c r="CDP159" s="108"/>
      <c r="CDQ159" s="129"/>
      <c r="CDR159" s="130"/>
      <c r="CDS159" s="70"/>
      <c r="CDT159" s="104"/>
      <c r="CDU159" s="105"/>
      <c r="CDV159" s="106"/>
      <c r="CDW159" s="107"/>
      <c r="CDX159" s="108"/>
      <c r="CDY159" s="129"/>
      <c r="CDZ159" s="130"/>
      <c r="CEA159" s="70"/>
      <c r="CEB159" s="104"/>
      <c r="CEC159" s="105"/>
      <c r="CED159" s="106"/>
      <c r="CEE159" s="107"/>
      <c r="CEF159" s="108"/>
      <c r="CEG159" s="129"/>
      <c r="CEH159" s="130"/>
      <c r="CEI159" s="70"/>
      <c r="CEJ159" s="104"/>
      <c r="CEK159" s="105"/>
      <c r="CEL159" s="106"/>
      <c r="CEM159" s="107"/>
      <c r="CEN159" s="108"/>
      <c r="CEO159" s="129"/>
      <c r="CEP159" s="130"/>
      <c r="CEQ159" s="70"/>
      <c r="CER159" s="104"/>
      <c r="CES159" s="105"/>
      <c r="CET159" s="106"/>
      <c r="CEU159" s="107"/>
      <c r="CEV159" s="108"/>
      <c r="CEW159" s="129"/>
      <c r="CEX159" s="130"/>
      <c r="CEY159" s="70"/>
      <c r="CEZ159" s="104"/>
      <c r="CFA159" s="105"/>
      <c r="CFB159" s="106"/>
      <c r="CFC159" s="107"/>
      <c r="CFD159" s="108"/>
      <c r="CFE159" s="129"/>
      <c r="CFF159" s="130"/>
      <c r="CFG159" s="70"/>
      <c r="CFH159" s="104"/>
      <c r="CFI159" s="105"/>
      <c r="CFJ159" s="106"/>
      <c r="CFK159" s="107"/>
      <c r="CFL159" s="108"/>
      <c r="CFM159" s="129"/>
      <c r="CFN159" s="130"/>
      <c r="CFO159" s="70"/>
      <c r="CFP159" s="104"/>
      <c r="CFQ159" s="105"/>
      <c r="CFR159" s="106"/>
      <c r="CFS159" s="107"/>
      <c r="CFT159" s="108"/>
      <c r="CFU159" s="129"/>
      <c r="CFV159" s="130"/>
      <c r="CFW159" s="70"/>
      <c r="CFX159" s="104"/>
      <c r="CFY159" s="105"/>
      <c r="CFZ159" s="106"/>
      <c r="CGA159" s="107"/>
      <c r="CGB159" s="108"/>
      <c r="CGC159" s="129"/>
      <c r="CGD159" s="130"/>
      <c r="CGE159" s="70"/>
      <c r="CGF159" s="104"/>
      <c r="CGG159" s="105"/>
      <c r="CGH159" s="106"/>
      <c r="CGI159" s="107"/>
      <c r="CGJ159" s="108"/>
      <c r="CGK159" s="129"/>
      <c r="CGL159" s="130"/>
      <c r="CGM159" s="70"/>
      <c r="CGN159" s="104"/>
      <c r="CGO159" s="105"/>
      <c r="CGP159" s="106"/>
      <c r="CGQ159" s="107"/>
      <c r="CGR159" s="108"/>
      <c r="CGS159" s="129"/>
      <c r="CGT159" s="130"/>
      <c r="CGU159" s="70"/>
      <c r="CGV159" s="104"/>
      <c r="CGW159" s="105"/>
      <c r="CGX159" s="106"/>
      <c r="CGY159" s="107"/>
      <c r="CGZ159" s="108"/>
      <c r="CHA159" s="129"/>
      <c r="CHB159" s="130"/>
      <c r="CHC159" s="70"/>
      <c r="CHD159" s="104"/>
      <c r="CHE159" s="105"/>
      <c r="CHF159" s="106"/>
      <c r="CHG159" s="107"/>
      <c r="CHH159" s="108"/>
      <c r="CHI159" s="129"/>
      <c r="CHJ159" s="130"/>
      <c r="CHK159" s="70"/>
      <c r="CHL159" s="104"/>
      <c r="CHM159" s="105"/>
      <c r="CHN159" s="106"/>
      <c r="CHO159" s="107"/>
      <c r="CHP159" s="108"/>
      <c r="CHQ159" s="129"/>
      <c r="CHR159" s="130"/>
      <c r="CHS159" s="70"/>
      <c r="CHT159" s="104"/>
      <c r="CHU159" s="105"/>
      <c r="CHV159" s="106"/>
      <c r="CHW159" s="107"/>
      <c r="CHX159" s="108"/>
      <c r="CHY159" s="129"/>
      <c r="CHZ159" s="130"/>
      <c r="CIA159" s="70"/>
      <c r="CIB159" s="104"/>
      <c r="CIC159" s="105"/>
      <c r="CID159" s="106"/>
      <c r="CIE159" s="107"/>
      <c r="CIF159" s="108"/>
      <c r="CIG159" s="129"/>
      <c r="CIH159" s="130"/>
      <c r="CII159" s="70"/>
      <c r="CIJ159" s="104"/>
      <c r="CIK159" s="105"/>
      <c r="CIL159" s="106"/>
      <c r="CIM159" s="107"/>
      <c r="CIN159" s="108"/>
      <c r="CIO159" s="129"/>
      <c r="CIP159" s="130"/>
      <c r="CIQ159" s="70"/>
      <c r="CIR159" s="104"/>
      <c r="CIS159" s="105"/>
      <c r="CIT159" s="106"/>
      <c r="CIU159" s="107"/>
      <c r="CIV159" s="108"/>
      <c r="CIW159" s="129"/>
      <c r="CIX159" s="130"/>
      <c r="CIY159" s="70"/>
      <c r="CIZ159" s="104"/>
      <c r="CJA159" s="105"/>
      <c r="CJB159" s="106"/>
      <c r="CJC159" s="107"/>
      <c r="CJD159" s="108"/>
      <c r="CJE159" s="129"/>
      <c r="CJF159" s="130"/>
      <c r="CJG159" s="70"/>
      <c r="CJH159" s="104"/>
      <c r="CJI159" s="105"/>
      <c r="CJJ159" s="106"/>
      <c r="CJK159" s="107"/>
      <c r="CJL159" s="108"/>
      <c r="CJM159" s="129"/>
      <c r="CJN159" s="130"/>
      <c r="CJO159" s="70"/>
      <c r="CJP159" s="104"/>
      <c r="CJQ159" s="105"/>
      <c r="CJR159" s="106"/>
      <c r="CJS159" s="107"/>
      <c r="CJT159" s="108"/>
      <c r="CJU159" s="129"/>
      <c r="CJV159" s="130"/>
      <c r="CJW159" s="70"/>
      <c r="CJX159" s="104"/>
      <c r="CJY159" s="105"/>
      <c r="CJZ159" s="106"/>
      <c r="CKA159" s="107"/>
      <c r="CKB159" s="108"/>
      <c r="CKC159" s="129"/>
      <c r="CKD159" s="130"/>
      <c r="CKE159" s="70"/>
      <c r="CKF159" s="104"/>
      <c r="CKG159" s="105"/>
      <c r="CKH159" s="106"/>
      <c r="CKI159" s="107"/>
      <c r="CKJ159" s="108"/>
      <c r="CKK159" s="129"/>
      <c r="CKL159" s="130"/>
      <c r="CKM159" s="70"/>
      <c r="CKN159" s="104"/>
      <c r="CKO159" s="105"/>
      <c r="CKP159" s="106"/>
      <c r="CKQ159" s="107"/>
      <c r="CKR159" s="108"/>
      <c r="CKS159" s="129"/>
      <c r="CKT159" s="130"/>
      <c r="CKU159" s="70"/>
      <c r="CKV159" s="104"/>
      <c r="CKW159" s="105"/>
      <c r="CKX159" s="106"/>
      <c r="CKY159" s="107"/>
      <c r="CKZ159" s="108"/>
      <c r="CLA159" s="129"/>
      <c r="CLB159" s="130"/>
      <c r="CLC159" s="70"/>
      <c r="CLD159" s="104"/>
      <c r="CLE159" s="105"/>
      <c r="CLF159" s="106"/>
      <c r="CLG159" s="107"/>
      <c r="CLH159" s="108"/>
      <c r="CLI159" s="129"/>
      <c r="CLJ159" s="130"/>
      <c r="CLK159" s="70"/>
      <c r="CLL159" s="104"/>
      <c r="CLM159" s="105"/>
      <c r="CLN159" s="106"/>
      <c r="CLO159" s="107"/>
      <c r="CLP159" s="108"/>
      <c r="CLQ159" s="129"/>
      <c r="CLR159" s="130"/>
      <c r="CLS159" s="70"/>
      <c r="CLT159" s="104"/>
      <c r="CLU159" s="105"/>
      <c r="CLV159" s="106"/>
      <c r="CLW159" s="107"/>
      <c r="CLX159" s="108"/>
      <c r="CLY159" s="129"/>
      <c r="CLZ159" s="130"/>
      <c r="CMA159" s="70"/>
      <c r="CMB159" s="104"/>
      <c r="CMC159" s="105"/>
      <c r="CMD159" s="106"/>
      <c r="CME159" s="107"/>
      <c r="CMF159" s="108"/>
      <c r="CMG159" s="129"/>
      <c r="CMH159" s="130"/>
      <c r="CMI159" s="70"/>
      <c r="CMJ159" s="104"/>
      <c r="CMK159" s="105"/>
      <c r="CML159" s="106"/>
      <c r="CMM159" s="107"/>
      <c r="CMN159" s="108"/>
      <c r="CMO159" s="129"/>
      <c r="CMP159" s="130"/>
      <c r="CMQ159" s="70"/>
      <c r="CMR159" s="104"/>
      <c r="CMS159" s="105"/>
      <c r="CMT159" s="106"/>
      <c r="CMU159" s="107"/>
      <c r="CMV159" s="108"/>
      <c r="CMW159" s="129"/>
      <c r="CMX159" s="130"/>
      <c r="CMY159" s="70"/>
      <c r="CMZ159" s="104"/>
      <c r="CNA159" s="105"/>
      <c r="CNB159" s="106"/>
      <c r="CNC159" s="107"/>
      <c r="CND159" s="108"/>
      <c r="CNE159" s="129"/>
      <c r="CNF159" s="130"/>
      <c r="CNG159" s="70"/>
      <c r="CNH159" s="104"/>
      <c r="CNI159" s="105"/>
      <c r="CNJ159" s="106"/>
      <c r="CNK159" s="107"/>
      <c r="CNL159" s="108"/>
      <c r="CNM159" s="129"/>
      <c r="CNN159" s="130"/>
      <c r="CNO159" s="70"/>
      <c r="CNP159" s="104"/>
      <c r="CNQ159" s="105"/>
      <c r="CNR159" s="106"/>
      <c r="CNS159" s="107"/>
      <c r="CNT159" s="108"/>
      <c r="CNU159" s="129"/>
      <c r="CNV159" s="130"/>
      <c r="CNW159" s="70"/>
      <c r="CNX159" s="104"/>
      <c r="CNY159" s="105"/>
      <c r="CNZ159" s="106"/>
      <c r="COA159" s="107"/>
      <c r="COB159" s="108"/>
      <c r="COC159" s="129"/>
      <c r="COD159" s="130"/>
      <c r="COE159" s="70"/>
      <c r="COF159" s="104"/>
      <c r="COG159" s="105"/>
      <c r="COH159" s="106"/>
      <c r="COI159" s="107"/>
      <c r="COJ159" s="108"/>
      <c r="COK159" s="129"/>
      <c r="COL159" s="130"/>
      <c r="COM159" s="70"/>
      <c r="CON159" s="104"/>
      <c r="COO159" s="105"/>
      <c r="COP159" s="106"/>
      <c r="COQ159" s="107"/>
      <c r="COR159" s="108"/>
      <c r="COS159" s="129"/>
      <c r="COT159" s="130"/>
      <c r="COU159" s="70"/>
      <c r="COV159" s="104"/>
      <c r="COW159" s="105"/>
      <c r="COX159" s="106"/>
      <c r="COY159" s="107"/>
      <c r="COZ159" s="108"/>
      <c r="CPA159" s="129"/>
      <c r="CPB159" s="130"/>
      <c r="CPC159" s="70"/>
      <c r="CPD159" s="104"/>
      <c r="CPE159" s="105"/>
      <c r="CPF159" s="106"/>
      <c r="CPG159" s="107"/>
      <c r="CPH159" s="108"/>
      <c r="CPI159" s="129"/>
      <c r="CPJ159" s="130"/>
      <c r="CPK159" s="70"/>
      <c r="CPL159" s="104"/>
      <c r="CPM159" s="105"/>
      <c r="CPN159" s="106"/>
      <c r="CPO159" s="107"/>
      <c r="CPP159" s="108"/>
      <c r="CPQ159" s="129"/>
      <c r="CPR159" s="130"/>
      <c r="CPS159" s="70"/>
      <c r="CPT159" s="104"/>
      <c r="CPU159" s="105"/>
      <c r="CPV159" s="106"/>
      <c r="CPW159" s="107"/>
      <c r="CPX159" s="108"/>
      <c r="CPY159" s="129"/>
      <c r="CPZ159" s="130"/>
      <c r="CQA159" s="70"/>
      <c r="CQB159" s="104"/>
      <c r="CQC159" s="105"/>
      <c r="CQD159" s="106"/>
      <c r="CQE159" s="107"/>
      <c r="CQF159" s="108"/>
      <c r="CQG159" s="129"/>
      <c r="CQH159" s="130"/>
      <c r="CQI159" s="70"/>
      <c r="CQJ159" s="104"/>
      <c r="CQK159" s="105"/>
      <c r="CQL159" s="106"/>
      <c r="CQM159" s="107"/>
      <c r="CQN159" s="108"/>
      <c r="CQO159" s="129"/>
      <c r="CQP159" s="130"/>
      <c r="CQQ159" s="70"/>
      <c r="CQR159" s="104"/>
      <c r="CQS159" s="105"/>
      <c r="CQT159" s="106"/>
      <c r="CQU159" s="107"/>
      <c r="CQV159" s="108"/>
      <c r="CQW159" s="129"/>
      <c r="CQX159" s="130"/>
      <c r="CQY159" s="70"/>
      <c r="CQZ159" s="104"/>
      <c r="CRA159" s="105"/>
      <c r="CRB159" s="106"/>
      <c r="CRC159" s="107"/>
      <c r="CRD159" s="108"/>
      <c r="CRE159" s="129"/>
      <c r="CRF159" s="130"/>
      <c r="CRG159" s="70"/>
      <c r="CRH159" s="104"/>
      <c r="CRI159" s="105"/>
      <c r="CRJ159" s="106"/>
      <c r="CRK159" s="107"/>
      <c r="CRL159" s="108"/>
      <c r="CRM159" s="129"/>
      <c r="CRN159" s="130"/>
      <c r="CRO159" s="70"/>
      <c r="CRP159" s="104"/>
      <c r="CRQ159" s="105"/>
      <c r="CRR159" s="106"/>
      <c r="CRS159" s="107"/>
      <c r="CRT159" s="108"/>
      <c r="CRU159" s="129"/>
      <c r="CRV159" s="130"/>
      <c r="CRW159" s="70"/>
      <c r="CRX159" s="104"/>
      <c r="CRY159" s="105"/>
      <c r="CRZ159" s="106"/>
      <c r="CSA159" s="107"/>
      <c r="CSB159" s="108"/>
      <c r="CSC159" s="129"/>
      <c r="CSD159" s="130"/>
      <c r="CSE159" s="70"/>
      <c r="CSF159" s="104"/>
      <c r="CSG159" s="105"/>
      <c r="CSH159" s="106"/>
      <c r="CSI159" s="107"/>
      <c r="CSJ159" s="108"/>
      <c r="CSK159" s="129"/>
      <c r="CSL159" s="130"/>
      <c r="CSM159" s="70"/>
      <c r="CSN159" s="104"/>
      <c r="CSO159" s="105"/>
      <c r="CSP159" s="106"/>
      <c r="CSQ159" s="107"/>
      <c r="CSR159" s="108"/>
      <c r="CSS159" s="129"/>
      <c r="CST159" s="130"/>
      <c r="CSU159" s="70"/>
      <c r="CSV159" s="104"/>
      <c r="CSW159" s="105"/>
      <c r="CSX159" s="106"/>
      <c r="CSY159" s="107"/>
      <c r="CSZ159" s="108"/>
      <c r="CTA159" s="129"/>
      <c r="CTB159" s="130"/>
      <c r="CTC159" s="70"/>
      <c r="CTD159" s="104"/>
      <c r="CTE159" s="105"/>
      <c r="CTF159" s="106"/>
      <c r="CTG159" s="107"/>
      <c r="CTH159" s="108"/>
      <c r="CTI159" s="129"/>
      <c r="CTJ159" s="130"/>
      <c r="CTK159" s="70"/>
      <c r="CTL159" s="104"/>
      <c r="CTM159" s="105"/>
      <c r="CTN159" s="106"/>
      <c r="CTO159" s="107"/>
      <c r="CTP159" s="108"/>
      <c r="CTQ159" s="129"/>
      <c r="CTR159" s="130"/>
      <c r="CTS159" s="70"/>
      <c r="CTT159" s="104"/>
      <c r="CTU159" s="105"/>
      <c r="CTV159" s="106"/>
      <c r="CTW159" s="107"/>
      <c r="CTX159" s="108"/>
      <c r="CTY159" s="129"/>
      <c r="CTZ159" s="130"/>
      <c r="CUA159" s="70"/>
      <c r="CUB159" s="104"/>
      <c r="CUC159" s="105"/>
      <c r="CUD159" s="106"/>
      <c r="CUE159" s="107"/>
      <c r="CUF159" s="108"/>
      <c r="CUG159" s="129"/>
      <c r="CUH159" s="130"/>
      <c r="CUI159" s="70"/>
      <c r="CUJ159" s="104"/>
      <c r="CUK159" s="105"/>
      <c r="CUL159" s="106"/>
      <c r="CUM159" s="107"/>
      <c r="CUN159" s="108"/>
      <c r="CUO159" s="129"/>
      <c r="CUP159" s="130"/>
      <c r="CUQ159" s="70"/>
      <c r="CUR159" s="104"/>
      <c r="CUS159" s="105"/>
      <c r="CUT159" s="106"/>
      <c r="CUU159" s="107"/>
      <c r="CUV159" s="108"/>
      <c r="CUW159" s="129"/>
      <c r="CUX159" s="130"/>
      <c r="CUY159" s="70"/>
      <c r="CUZ159" s="104"/>
      <c r="CVA159" s="105"/>
      <c r="CVB159" s="106"/>
      <c r="CVC159" s="107"/>
      <c r="CVD159" s="108"/>
      <c r="CVE159" s="129"/>
      <c r="CVF159" s="130"/>
      <c r="CVG159" s="70"/>
      <c r="CVH159" s="104"/>
      <c r="CVI159" s="105"/>
      <c r="CVJ159" s="106"/>
      <c r="CVK159" s="107"/>
      <c r="CVL159" s="108"/>
      <c r="CVM159" s="129"/>
      <c r="CVN159" s="130"/>
      <c r="CVO159" s="70"/>
      <c r="CVP159" s="104"/>
      <c r="CVQ159" s="105"/>
      <c r="CVR159" s="106"/>
      <c r="CVS159" s="107"/>
      <c r="CVT159" s="108"/>
      <c r="CVU159" s="129"/>
      <c r="CVV159" s="130"/>
      <c r="CVW159" s="70"/>
      <c r="CVX159" s="104"/>
      <c r="CVY159" s="105"/>
      <c r="CVZ159" s="106"/>
      <c r="CWA159" s="107"/>
      <c r="CWB159" s="108"/>
      <c r="CWC159" s="129"/>
      <c r="CWD159" s="130"/>
      <c r="CWE159" s="70"/>
      <c r="CWF159" s="104"/>
      <c r="CWG159" s="105"/>
      <c r="CWH159" s="106"/>
      <c r="CWI159" s="107"/>
      <c r="CWJ159" s="108"/>
      <c r="CWK159" s="129"/>
      <c r="CWL159" s="130"/>
      <c r="CWM159" s="70"/>
      <c r="CWN159" s="104"/>
      <c r="CWO159" s="105"/>
      <c r="CWP159" s="106"/>
      <c r="CWQ159" s="107"/>
      <c r="CWR159" s="108"/>
      <c r="CWS159" s="129"/>
      <c r="CWT159" s="130"/>
      <c r="CWU159" s="70"/>
      <c r="CWV159" s="104"/>
      <c r="CWW159" s="105"/>
      <c r="CWX159" s="106"/>
      <c r="CWY159" s="107"/>
      <c r="CWZ159" s="108"/>
      <c r="CXA159" s="129"/>
      <c r="CXB159" s="130"/>
      <c r="CXC159" s="70"/>
      <c r="CXD159" s="104"/>
      <c r="CXE159" s="105"/>
      <c r="CXF159" s="106"/>
      <c r="CXG159" s="107"/>
      <c r="CXH159" s="108"/>
      <c r="CXI159" s="129"/>
      <c r="CXJ159" s="130"/>
      <c r="CXK159" s="70"/>
      <c r="CXL159" s="104"/>
      <c r="CXM159" s="105"/>
      <c r="CXN159" s="106"/>
      <c r="CXO159" s="107"/>
      <c r="CXP159" s="108"/>
      <c r="CXQ159" s="129"/>
      <c r="CXR159" s="130"/>
      <c r="CXS159" s="70"/>
      <c r="CXT159" s="104"/>
      <c r="CXU159" s="105"/>
      <c r="CXV159" s="106"/>
      <c r="CXW159" s="107"/>
      <c r="CXX159" s="108"/>
      <c r="CXY159" s="129"/>
      <c r="CXZ159" s="130"/>
      <c r="CYA159" s="70"/>
      <c r="CYB159" s="104"/>
      <c r="CYC159" s="105"/>
      <c r="CYD159" s="106"/>
      <c r="CYE159" s="107"/>
      <c r="CYF159" s="108"/>
      <c r="CYG159" s="129"/>
      <c r="CYH159" s="130"/>
      <c r="CYI159" s="70"/>
      <c r="CYJ159" s="104"/>
      <c r="CYK159" s="105"/>
      <c r="CYL159" s="106"/>
      <c r="CYM159" s="107"/>
      <c r="CYN159" s="108"/>
      <c r="CYO159" s="129"/>
      <c r="CYP159" s="130"/>
      <c r="CYQ159" s="70"/>
      <c r="CYR159" s="104"/>
      <c r="CYS159" s="105"/>
      <c r="CYT159" s="106"/>
      <c r="CYU159" s="107"/>
      <c r="CYV159" s="108"/>
      <c r="CYW159" s="129"/>
      <c r="CYX159" s="130"/>
      <c r="CYY159" s="70"/>
      <c r="CYZ159" s="104"/>
      <c r="CZA159" s="105"/>
      <c r="CZB159" s="106"/>
      <c r="CZC159" s="107"/>
      <c r="CZD159" s="108"/>
      <c r="CZE159" s="129"/>
      <c r="CZF159" s="130"/>
      <c r="CZG159" s="70"/>
      <c r="CZH159" s="104"/>
      <c r="CZI159" s="105"/>
      <c r="CZJ159" s="106"/>
      <c r="CZK159" s="107"/>
      <c r="CZL159" s="108"/>
      <c r="CZM159" s="129"/>
      <c r="CZN159" s="130"/>
      <c r="CZO159" s="70"/>
      <c r="CZP159" s="104"/>
      <c r="CZQ159" s="105"/>
      <c r="CZR159" s="106"/>
      <c r="CZS159" s="107"/>
      <c r="CZT159" s="108"/>
      <c r="CZU159" s="129"/>
      <c r="CZV159" s="130"/>
      <c r="CZW159" s="70"/>
      <c r="CZX159" s="104"/>
      <c r="CZY159" s="105"/>
      <c r="CZZ159" s="106"/>
      <c r="DAA159" s="107"/>
      <c r="DAB159" s="108"/>
      <c r="DAC159" s="129"/>
      <c r="DAD159" s="130"/>
      <c r="DAE159" s="70"/>
      <c r="DAF159" s="104"/>
      <c r="DAG159" s="105"/>
      <c r="DAH159" s="106"/>
      <c r="DAI159" s="107"/>
      <c r="DAJ159" s="108"/>
      <c r="DAK159" s="129"/>
      <c r="DAL159" s="130"/>
      <c r="DAM159" s="70"/>
      <c r="DAN159" s="104"/>
      <c r="DAO159" s="105"/>
      <c r="DAP159" s="106"/>
      <c r="DAQ159" s="107"/>
      <c r="DAR159" s="108"/>
      <c r="DAS159" s="129"/>
      <c r="DAT159" s="130"/>
      <c r="DAU159" s="70"/>
      <c r="DAV159" s="104"/>
      <c r="DAW159" s="105"/>
      <c r="DAX159" s="106"/>
      <c r="DAY159" s="107"/>
      <c r="DAZ159" s="108"/>
      <c r="DBA159" s="129"/>
      <c r="DBB159" s="130"/>
      <c r="DBC159" s="70"/>
      <c r="DBD159" s="104"/>
      <c r="DBE159" s="105"/>
      <c r="DBF159" s="106"/>
      <c r="DBG159" s="107"/>
      <c r="DBH159" s="108"/>
      <c r="DBI159" s="129"/>
      <c r="DBJ159" s="130"/>
      <c r="DBK159" s="70"/>
      <c r="DBL159" s="104"/>
      <c r="DBM159" s="105"/>
      <c r="DBN159" s="106"/>
      <c r="DBO159" s="107"/>
      <c r="DBP159" s="108"/>
      <c r="DBQ159" s="129"/>
      <c r="DBR159" s="130"/>
      <c r="DBS159" s="70"/>
      <c r="DBT159" s="104"/>
      <c r="DBU159" s="105"/>
      <c r="DBV159" s="106"/>
      <c r="DBW159" s="107"/>
      <c r="DBX159" s="108"/>
      <c r="DBY159" s="129"/>
      <c r="DBZ159" s="130"/>
      <c r="DCA159" s="70"/>
      <c r="DCB159" s="104"/>
      <c r="DCC159" s="105"/>
      <c r="DCD159" s="106"/>
      <c r="DCE159" s="107"/>
      <c r="DCF159" s="108"/>
      <c r="DCG159" s="129"/>
      <c r="DCH159" s="130"/>
      <c r="DCI159" s="70"/>
      <c r="DCJ159" s="104"/>
      <c r="DCK159" s="105"/>
      <c r="DCL159" s="106"/>
      <c r="DCM159" s="107"/>
      <c r="DCN159" s="108"/>
      <c r="DCO159" s="129"/>
      <c r="DCP159" s="130"/>
      <c r="DCQ159" s="70"/>
      <c r="DCR159" s="104"/>
      <c r="DCS159" s="105"/>
      <c r="DCT159" s="106"/>
      <c r="DCU159" s="107"/>
      <c r="DCV159" s="108"/>
      <c r="DCW159" s="129"/>
      <c r="DCX159" s="130"/>
      <c r="DCY159" s="70"/>
      <c r="DCZ159" s="104"/>
      <c r="DDA159" s="105"/>
      <c r="DDB159" s="106"/>
      <c r="DDC159" s="107"/>
      <c r="DDD159" s="108"/>
      <c r="DDE159" s="129"/>
      <c r="DDF159" s="130"/>
      <c r="DDG159" s="70"/>
      <c r="DDH159" s="104"/>
      <c r="DDI159" s="105"/>
      <c r="DDJ159" s="106"/>
      <c r="DDK159" s="107"/>
      <c r="DDL159" s="108"/>
      <c r="DDM159" s="129"/>
      <c r="DDN159" s="130"/>
      <c r="DDO159" s="70"/>
      <c r="DDP159" s="104"/>
      <c r="DDQ159" s="105"/>
      <c r="DDR159" s="106"/>
      <c r="DDS159" s="107"/>
      <c r="DDT159" s="108"/>
      <c r="DDU159" s="129"/>
      <c r="DDV159" s="130"/>
      <c r="DDW159" s="70"/>
      <c r="DDX159" s="104"/>
      <c r="DDY159" s="105"/>
      <c r="DDZ159" s="106"/>
      <c r="DEA159" s="107"/>
      <c r="DEB159" s="108"/>
      <c r="DEC159" s="129"/>
      <c r="DED159" s="130"/>
      <c r="DEE159" s="70"/>
      <c r="DEF159" s="104"/>
      <c r="DEG159" s="105"/>
      <c r="DEH159" s="106"/>
      <c r="DEI159" s="107"/>
      <c r="DEJ159" s="108"/>
      <c r="DEK159" s="129"/>
      <c r="DEL159" s="130"/>
      <c r="DEM159" s="70"/>
      <c r="DEN159" s="104"/>
      <c r="DEO159" s="105"/>
      <c r="DEP159" s="106"/>
      <c r="DEQ159" s="107"/>
      <c r="DER159" s="108"/>
      <c r="DES159" s="129"/>
      <c r="DET159" s="130"/>
      <c r="DEU159" s="70"/>
      <c r="DEV159" s="104"/>
      <c r="DEW159" s="105"/>
      <c r="DEX159" s="106"/>
      <c r="DEY159" s="107"/>
      <c r="DEZ159" s="108"/>
      <c r="DFA159" s="129"/>
      <c r="DFB159" s="130"/>
      <c r="DFC159" s="70"/>
      <c r="DFD159" s="104"/>
      <c r="DFE159" s="105"/>
      <c r="DFF159" s="106"/>
      <c r="DFG159" s="107"/>
      <c r="DFH159" s="108"/>
      <c r="DFI159" s="129"/>
      <c r="DFJ159" s="130"/>
      <c r="DFK159" s="70"/>
      <c r="DFL159" s="104"/>
      <c r="DFM159" s="105"/>
      <c r="DFN159" s="106"/>
      <c r="DFO159" s="107"/>
      <c r="DFP159" s="108"/>
      <c r="DFQ159" s="129"/>
      <c r="DFR159" s="130"/>
      <c r="DFS159" s="70"/>
      <c r="DFT159" s="104"/>
      <c r="DFU159" s="105"/>
      <c r="DFV159" s="106"/>
      <c r="DFW159" s="107"/>
      <c r="DFX159" s="108"/>
      <c r="DFY159" s="129"/>
      <c r="DFZ159" s="130"/>
      <c r="DGA159" s="70"/>
      <c r="DGB159" s="104"/>
      <c r="DGC159" s="105"/>
      <c r="DGD159" s="106"/>
      <c r="DGE159" s="107"/>
      <c r="DGF159" s="108"/>
      <c r="DGG159" s="129"/>
      <c r="DGH159" s="130"/>
      <c r="DGI159" s="70"/>
      <c r="DGJ159" s="104"/>
      <c r="DGK159" s="105"/>
      <c r="DGL159" s="106"/>
      <c r="DGM159" s="107"/>
      <c r="DGN159" s="108"/>
      <c r="DGO159" s="129"/>
      <c r="DGP159" s="130"/>
      <c r="DGQ159" s="70"/>
      <c r="DGR159" s="104"/>
      <c r="DGS159" s="105"/>
      <c r="DGT159" s="106"/>
      <c r="DGU159" s="107"/>
      <c r="DGV159" s="108"/>
      <c r="DGW159" s="129"/>
      <c r="DGX159" s="130"/>
      <c r="DGY159" s="70"/>
      <c r="DGZ159" s="104"/>
      <c r="DHA159" s="105"/>
      <c r="DHB159" s="106"/>
      <c r="DHC159" s="107"/>
      <c r="DHD159" s="108"/>
      <c r="DHE159" s="129"/>
      <c r="DHF159" s="130"/>
      <c r="DHG159" s="70"/>
      <c r="DHH159" s="104"/>
      <c r="DHI159" s="105"/>
      <c r="DHJ159" s="106"/>
      <c r="DHK159" s="107"/>
      <c r="DHL159" s="108"/>
      <c r="DHM159" s="129"/>
      <c r="DHN159" s="130"/>
      <c r="DHO159" s="70"/>
      <c r="DHP159" s="104"/>
      <c r="DHQ159" s="105"/>
      <c r="DHR159" s="106"/>
      <c r="DHS159" s="107"/>
      <c r="DHT159" s="108"/>
      <c r="DHU159" s="129"/>
      <c r="DHV159" s="130"/>
      <c r="DHW159" s="70"/>
      <c r="DHX159" s="104"/>
      <c r="DHY159" s="105"/>
      <c r="DHZ159" s="106"/>
      <c r="DIA159" s="107"/>
      <c r="DIB159" s="108"/>
      <c r="DIC159" s="129"/>
      <c r="DID159" s="130"/>
      <c r="DIE159" s="70"/>
      <c r="DIF159" s="104"/>
      <c r="DIG159" s="105"/>
      <c r="DIH159" s="106"/>
      <c r="DII159" s="107"/>
      <c r="DIJ159" s="108"/>
      <c r="DIK159" s="129"/>
      <c r="DIL159" s="130"/>
      <c r="DIM159" s="70"/>
      <c r="DIN159" s="104"/>
      <c r="DIO159" s="105"/>
      <c r="DIP159" s="106"/>
      <c r="DIQ159" s="107"/>
      <c r="DIR159" s="108"/>
      <c r="DIS159" s="129"/>
      <c r="DIT159" s="130"/>
      <c r="DIU159" s="70"/>
      <c r="DIV159" s="104"/>
      <c r="DIW159" s="105"/>
      <c r="DIX159" s="106"/>
      <c r="DIY159" s="107"/>
      <c r="DIZ159" s="108"/>
      <c r="DJA159" s="129"/>
      <c r="DJB159" s="130"/>
      <c r="DJC159" s="70"/>
      <c r="DJD159" s="104"/>
      <c r="DJE159" s="105"/>
      <c r="DJF159" s="106"/>
      <c r="DJG159" s="107"/>
      <c r="DJH159" s="108"/>
      <c r="DJI159" s="129"/>
      <c r="DJJ159" s="130"/>
      <c r="DJK159" s="70"/>
      <c r="DJL159" s="104"/>
      <c r="DJM159" s="105"/>
      <c r="DJN159" s="106"/>
      <c r="DJO159" s="107"/>
      <c r="DJP159" s="108"/>
      <c r="DJQ159" s="129"/>
      <c r="DJR159" s="130"/>
      <c r="DJS159" s="70"/>
      <c r="DJT159" s="104"/>
      <c r="DJU159" s="105"/>
      <c r="DJV159" s="106"/>
      <c r="DJW159" s="107"/>
      <c r="DJX159" s="108"/>
      <c r="DJY159" s="129"/>
      <c r="DJZ159" s="130"/>
      <c r="DKA159" s="70"/>
      <c r="DKB159" s="104"/>
      <c r="DKC159" s="105"/>
      <c r="DKD159" s="106"/>
      <c r="DKE159" s="107"/>
      <c r="DKF159" s="108"/>
      <c r="DKG159" s="129"/>
      <c r="DKH159" s="130"/>
      <c r="DKI159" s="70"/>
      <c r="DKJ159" s="104"/>
      <c r="DKK159" s="105"/>
      <c r="DKL159" s="106"/>
      <c r="DKM159" s="107"/>
      <c r="DKN159" s="108"/>
      <c r="DKO159" s="129"/>
      <c r="DKP159" s="130"/>
      <c r="DKQ159" s="70"/>
      <c r="DKR159" s="104"/>
      <c r="DKS159" s="105"/>
      <c r="DKT159" s="106"/>
      <c r="DKU159" s="107"/>
      <c r="DKV159" s="108"/>
      <c r="DKW159" s="129"/>
      <c r="DKX159" s="130"/>
      <c r="DKY159" s="70"/>
      <c r="DKZ159" s="104"/>
      <c r="DLA159" s="105"/>
      <c r="DLB159" s="106"/>
      <c r="DLC159" s="107"/>
      <c r="DLD159" s="108"/>
      <c r="DLE159" s="129"/>
      <c r="DLF159" s="130"/>
      <c r="DLG159" s="70"/>
      <c r="DLH159" s="104"/>
      <c r="DLI159" s="105"/>
      <c r="DLJ159" s="106"/>
      <c r="DLK159" s="107"/>
      <c r="DLL159" s="108"/>
      <c r="DLM159" s="129"/>
      <c r="DLN159" s="130"/>
      <c r="DLO159" s="70"/>
      <c r="DLP159" s="104"/>
      <c r="DLQ159" s="105"/>
      <c r="DLR159" s="106"/>
      <c r="DLS159" s="107"/>
      <c r="DLT159" s="108"/>
      <c r="DLU159" s="129"/>
      <c r="DLV159" s="130"/>
      <c r="DLW159" s="70"/>
      <c r="DLX159" s="104"/>
      <c r="DLY159" s="105"/>
      <c r="DLZ159" s="106"/>
      <c r="DMA159" s="107"/>
      <c r="DMB159" s="108"/>
      <c r="DMC159" s="129"/>
      <c r="DMD159" s="130"/>
      <c r="DME159" s="70"/>
      <c r="DMF159" s="104"/>
      <c r="DMG159" s="105"/>
      <c r="DMH159" s="106"/>
      <c r="DMI159" s="107"/>
      <c r="DMJ159" s="108"/>
      <c r="DMK159" s="129"/>
      <c r="DML159" s="130"/>
      <c r="DMM159" s="70"/>
      <c r="DMN159" s="104"/>
      <c r="DMO159" s="105"/>
      <c r="DMP159" s="106"/>
      <c r="DMQ159" s="107"/>
      <c r="DMR159" s="108"/>
      <c r="DMS159" s="129"/>
      <c r="DMT159" s="130"/>
      <c r="DMU159" s="70"/>
      <c r="DMV159" s="104"/>
      <c r="DMW159" s="105"/>
      <c r="DMX159" s="106"/>
      <c r="DMY159" s="107"/>
      <c r="DMZ159" s="108"/>
      <c r="DNA159" s="129"/>
      <c r="DNB159" s="130"/>
      <c r="DNC159" s="70"/>
      <c r="DND159" s="104"/>
      <c r="DNE159" s="105"/>
      <c r="DNF159" s="106"/>
      <c r="DNG159" s="107"/>
      <c r="DNH159" s="108"/>
      <c r="DNI159" s="129"/>
      <c r="DNJ159" s="130"/>
      <c r="DNK159" s="70"/>
      <c r="DNL159" s="104"/>
      <c r="DNM159" s="105"/>
      <c r="DNN159" s="106"/>
      <c r="DNO159" s="107"/>
      <c r="DNP159" s="108"/>
      <c r="DNQ159" s="129"/>
      <c r="DNR159" s="130"/>
      <c r="DNS159" s="70"/>
      <c r="DNT159" s="104"/>
      <c r="DNU159" s="105"/>
      <c r="DNV159" s="106"/>
      <c r="DNW159" s="107"/>
      <c r="DNX159" s="108"/>
      <c r="DNY159" s="129"/>
      <c r="DNZ159" s="130"/>
      <c r="DOA159" s="70"/>
      <c r="DOB159" s="104"/>
      <c r="DOC159" s="105"/>
      <c r="DOD159" s="106"/>
      <c r="DOE159" s="107"/>
      <c r="DOF159" s="108"/>
      <c r="DOG159" s="129"/>
      <c r="DOH159" s="130"/>
      <c r="DOI159" s="70"/>
      <c r="DOJ159" s="104"/>
      <c r="DOK159" s="105"/>
      <c r="DOL159" s="106"/>
      <c r="DOM159" s="107"/>
      <c r="DON159" s="108"/>
      <c r="DOO159" s="129"/>
      <c r="DOP159" s="130"/>
      <c r="DOQ159" s="70"/>
      <c r="DOR159" s="104"/>
      <c r="DOS159" s="105"/>
      <c r="DOT159" s="106"/>
      <c r="DOU159" s="107"/>
      <c r="DOV159" s="108"/>
      <c r="DOW159" s="129"/>
      <c r="DOX159" s="130"/>
      <c r="DOY159" s="70"/>
      <c r="DOZ159" s="104"/>
      <c r="DPA159" s="105"/>
      <c r="DPB159" s="106"/>
      <c r="DPC159" s="107"/>
      <c r="DPD159" s="108"/>
      <c r="DPE159" s="129"/>
      <c r="DPF159" s="130"/>
      <c r="DPG159" s="70"/>
      <c r="DPH159" s="104"/>
      <c r="DPI159" s="105"/>
      <c r="DPJ159" s="106"/>
      <c r="DPK159" s="107"/>
      <c r="DPL159" s="108"/>
      <c r="DPM159" s="129"/>
      <c r="DPN159" s="130"/>
      <c r="DPO159" s="70"/>
      <c r="DPP159" s="104"/>
      <c r="DPQ159" s="105"/>
      <c r="DPR159" s="106"/>
      <c r="DPS159" s="107"/>
      <c r="DPT159" s="108"/>
      <c r="DPU159" s="129"/>
      <c r="DPV159" s="130"/>
      <c r="DPW159" s="70"/>
      <c r="DPX159" s="104"/>
      <c r="DPY159" s="105"/>
      <c r="DPZ159" s="106"/>
      <c r="DQA159" s="107"/>
      <c r="DQB159" s="108"/>
      <c r="DQC159" s="129"/>
      <c r="DQD159" s="130"/>
      <c r="DQE159" s="70"/>
      <c r="DQF159" s="104"/>
      <c r="DQG159" s="105"/>
      <c r="DQH159" s="106"/>
      <c r="DQI159" s="107"/>
      <c r="DQJ159" s="108"/>
      <c r="DQK159" s="129"/>
      <c r="DQL159" s="130"/>
      <c r="DQM159" s="70"/>
      <c r="DQN159" s="104"/>
      <c r="DQO159" s="105"/>
      <c r="DQP159" s="106"/>
      <c r="DQQ159" s="107"/>
      <c r="DQR159" s="108"/>
      <c r="DQS159" s="129"/>
      <c r="DQT159" s="130"/>
      <c r="DQU159" s="70"/>
      <c r="DQV159" s="104"/>
      <c r="DQW159" s="105"/>
      <c r="DQX159" s="106"/>
      <c r="DQY159" s="107"/>
      <c r="DQZ159" s="108"/>
      <c r="DRA159" s="129"/>
      <c r="DRB159" s="130"/>
      <c r="DRC159" s="70"/>
      <c r="DRD159" s="104"/>
      <c r="DRE159" s="105"/>
      <c r="DRF159" s="106"/>
      <c r="DRG159" s="107"/>
      <c r="DRH159" s="108"/>
      <c r="DRI159" s="129"/>
      <c r="DRJ159" s="130"/>
      <c r="DRK159" s="70"/>
      <c r="DRL159" s="104"/>
      <c r="DRM159" s="105"/>
      <c r="DRN159" s="106"/>
      <c r="DRO159" s="107"/>
      <c r="DRP159" s="108"/>
      <c r="DRQ159" s="129"/>
      <c r="DRR159" s="130"/>
      <c r="DRS159" s="70"/>
      <c r="DRT159" s="104"/>
      <c r="DRU159" s="105"/>
      <c r="DRV159" s="106"/>
      <c r="DRW159" s="107"/>
      <c r="DRX159" s="108"/>
      <c r="DRY159" s="129"/>
      <c r="DRZ159" s="130"/>
      <c r="DSA159" s="70"/>
      <c r="DSB159" s="104"/>
      <c r="DSC159" s="105"/>
      <c r="DSD159" s="106"/>
      <c r="DSE159" s="107"/>
      <c r="DSF159" s="108"/>
      <c r="DSG159" s="129"/>
      <c r="DSH159" s="130"/>
      <c r="DSI159" s="70"/>
      <c r="DSJ159" s="104"/>
      <c r="DSK159" s="105"/>
      <c r="DSL159" s="106"/>
      <c r="DSM159" s="107"/>
      <c r="DSN159" s="108"/>
      <c r="DSO159" s="129"/>
      <c r="DSP159" s="130"/>
      <c r="DSQ159" s="70"/>
      <c r="DSR159" s="104"/>
      <c r="DSS159" s="105"/>
      <c r="DST159" s="106"/>
      <c r="DSU159" s="107"/>
      <c r="DSV159" s="108"/>
      <c r="DSW159" s="129"/>
      <c r="DSX159" s="130"/>
      <c r="DSY159" s="70"/>
      <c r="DSZ159" s="104"/>
      <c r="DTA159" s="105"/>
      <c r="DTB159" s="106"/>
      <c r="DTC159" s="107"/>
      <c r="DTD159" s="108"/>
      <c r="DTE159" s="129"/>
      <c r="DTF159" s="130"/>
      <c r="DTG159" s="70"/>
      <c r="DTH159" s="104"/>
      <c r="DTI159" s="105"/>
      <c r="DTJ159" s="106"/>
      <c r="DTK159" s="107"/>
      <c r="DTL159" s="108"/>
      <c r="DTM159" s="129"/>
      <c r="DTN159" s="130"/>
      <c r="DTO159" s="70"/>
      <c r="DTP159" s="104"/>
      <c r="DTQ159" s="105"/>
      <c r="DTR159" s="106"/>
      <c r="DTS159" s="107"/>
      <c r="DTT159" s="108"/>
      <c r="DTU159" s="129"/>
      <c r="DTV159" s="130"/>
      <c r="DTW159" s="70"/>
      <c r="DTX159" s="104"/>
      <c r="DTY159" s="105"/>
      <c r="DTZ159" s="106"/>
      <c r="DUA159" s="107"/>
      <c r="DUB159" s="108"/>
      <c r="DUC159" s="129"/>
      <c r="DUD159" s="130"/>
      <c r="DUE159" s="70"/>
      <c r="DUF159" s="104"/>
      <c r="DUG159" s="105"/>
      <c r="DUH159" s="106"/>
      <c r="DUI159" s="107"/>
      <c r="DUJ159" s="108"/>
      <c r="DUK159" s="129"/>
      <c r="DUL159" s="130"/>
      <c r="DUM159" s="70"/>
      <c r="DUN159" s="104"/>
      <c r="DUO159" s="105"/>
      <c r="DUP159" s="106"/>
      <c r="DUQ159" s="107"/>
      <c r="DUR159" s="108"/>
      <c r="DUS159" s="129"/>
      <c r="DUT159" s="130"/>
      <c r="DUU159" s="70"/>
      <c r="DUV159" s="104"/>
      <c r="DUW159" s="105"/>
      <c r="DUX159" s="106"/>
      <c r="DUY159" s="107"/>
      <c r="DUZ159" s="108"/>
      <c r="DVA159" s="129"/>
      <c r="DVB159" s="130"/>
      <c r="DVC159" s="70"/>
      <c r="DVD159" s="104"/>
      <c r="DVE159" s="105"/>
      <c r="DVF159" s="106"/>
      <c r="DVG159" s="107"/>
      <c r="DVH159" s="108"/>
      <c r="DVI159" s="129"/>
      <c r="DVJ159" s="130"/>
      <c r="DVK159" s="70"/>
      <c r="DVL159" s="104"/>
      <c r="DVM159" s="105"/>
      <c r="DVN159" s="106"/>
      <c r="DVO159" s="107"/>
      <c r="DVP159" s="108"/>
      <c r="DVQ159" s="129"/>
      <c r="DVR159" s="130"/>
      <c r="DVS159" s="70"/>
      <c r="DVT159" s="104"/>
      <c r="DVU159" s="105"/>
      <c r="DVV159" s="106"/>
      <c r="DVW159" s="107"/>
      <c r="DVX159" s="108"/>
      <c r="DVY159" s="129"/>
      <c r="DVZ159" s="130"/>
      <c r="DWA159" s="70"/>
      <c r="DWB159" s="104"/>
      <c r="DWC159" s="105"/>
      <c r="DWD159" s="106"/>
      <c r="DWE159" s="107"/>
      <c r="DWF159" s="108"/>
      <c r="DWG159" s="129"/>
      <c r="DWH159" s="130"/>
      <c r="DWI159" s="70"/>
      <c r="DWJ159" s="104"/>
      <c r="DWK159" s="105"/>
      <c r="DWL159" s="106"/>
      <c r="DWM159" s="107"/>
      <c r="DWN159" s="108"/>
      <c r="DWO159" s="129"/>
      <c r="DWP159" s="130"/>
      <c r="DWQ159" s="70"/>
      <c r="DWR159" s="104"/>
      <c r="DWS159" s="105"/>
      <c r="DWT159" s="106"/>
      <c r="DWU159" s="107"/>
      <c r="DWV159" s="108"/>
      <c r="DWW159" s="129"/>
      <c r="DWX159" s="130"/>
      <c r="DWY159" s="70"/>
      <c r="DWZ159" s="104"/>
      <c r="DXA159" s="105"/>
      <c r="DXB159" s="106"/>
      <c r="DXC159" s="107"/>
      <c r="DXD159" s="108"/>
      <c r="DXE159" s="129"/>
      <c r="DXF159" s="130"/>
      <c r="DXG159" s="70"/>
      <c r="DXH159" s="104"/>
      <c r="DXI159" s="105"/>
      <c r="DXJ159" s="106"/>
      <c r="DXK159" s="107"/>
      <c r="DXL159" s="108"/>
      <c r="DXM159" s="129"/>
      <c r="DXN159" s="130"/>
      <c r="DXO159" s="70"/>
      <c r="DXP159" s="104"/>
      <c r="DXQ159" s="105"/>
      <c r="DXR159" s="106"/>
      <c r="DXS159" s="107"/>
      <c r="DXT159" s="108"/>
      <c r="DXU159" s="129"/>
      <c r="DXV159" s="130"/>
      <c r="DXW159" s="70"/>
      <c r="DXX159" s="104"/>
      <c r="DXY159" s="105"/>
      <c r="DXZ159" s="106"/>
      <c r="DYA159" s="107"/>
      <c r="DYB159" s="108"/>
      <c r="DYC159" s="129"/>
      <c r="DYD159" s="130"/>
      <c r="DYE159" s="70"/>
      <c r="DYF159" s="104"/>
      <c r="DYG159" s="105"/>
      <c r="DYH159" s="106"/>
      <c r="DYI159" s="107"/>
      <c r="DYJ159" s="108"/>
      <c r="DYK159" s="129"/>
      <c r="DYL159" s="130"/>
      <c r="DYM159" s="70"/>
      <c r="DYN159" s="104"/>
      <c r="DYO159" s="105"/>
      <c r="DYP159" s="106"/>
      <c r="DYQ159" s="107"/>
      <c r="DYR159" s="108"/>
      <c r="DYS159" s="129"/>
      <c r="DYT159" s="130"/>
      <c r="DYU159" s="70"/>
      <c r="DYV159" s="104"/>
      <c r="DYW159" s="105"/>
      <c r="DYX159" s="106"/>
      <c r="DYY159" s="107"/>
      <c r="DYZ159" s="108"/>
      <c r="DZA159" s="129"/>
      <c r="DZB159" s="130"/>
      <c r="DZC159" s="70"/>
      <c r="DZD159" s="104"/>
      <c r="DZE159" s="105"/>
      <c r="DZF159" s="106"/>
      <c r="DZG159" s="107"/>
      <c r="DZH159" s="108"/>
      <c r="DZI159" s="129"/>
      <c r="DZJ159" s="130"/>
      <c r="DZK159" s="70"/>
      <c r="DZL159" s="104"/>
      <c r="DZM159" s="105"/>
      <c r="DZN159" s="106"/>
      <c r="DZO159" s="107"/>
      <c r="DZP159" s="108"/>
      <c r="DZQ159" s="129"/>
      <c r="DZR159" s="130"/>
      <c r="DZS159" s="70"/>
      <c r="DZT159" s="104"/>
      <c r="DZU159" s="105"/>
      <c r="DZV159" s="106"/>
      <c r="DZW159" s="107"/>
      <c r="DZX159" s="108"/>
      <c r="DZY159" s="129"/>
      <c r="DZZ159" s="130"/>
      <c r="EAA159" s="70"/>
      <c r="EAB159" s="104"/>
      <c r="EAC159" s="105"/>
      <c r="EAD159" s="106"/>
      <c r="EAE159" s="107"/>
      <c r="EAF159" s="108"/>
      <c r="EAG159" s="129"/>
      <c r="EAH159" s="130"/>
      <c r="EAI159" s="70"/>
      <c r="EAJ159" s="104"/>
      <c r="EAK159" s="105"/>
      <c r="EAL159" s="106"/>
      <c r="EAM159" s="107"/>
      <c r="EAN159" s="108"/>
      <c r="EAO159" s="129"/>
      <c r="EAP159" s="130"/>
      <c r="EAQ159" s="70"/>
      <c r="EAR159" s="104"/>
      <c r="EAS159" s="105"/>
      <c r="EAT159" s="106"/>
      <c r="EAU159" s="107"/>
      <c r="EAV159" s="108"/>
      <c r="EAW159" s="129"/>
      <c r="EAX159" s="130"/>
      <c r="EAY159" s="70"/>
      <c r="EAZ159" s="104"/>
      <c r="EBA159" s="105"/>
      <c r="EBB159" s="106"/>
      <c r="EBC159" s="107"/>
      <c r="EBD159" s="108"/>
      <c r="EBE159" s="129"/>
      <c r="EBF159" s="130"/>
      <c r="EBG159" s="70"/>
      <c r="EBH159" s="104"/>
      <c r="EBI159" s="105"/>
      <c r="EBJ159" s="106"/>
      <c r="EBK159" s="107"/>
      <c r="EBL159" s="108"/>
      <c r="EBM159" s="129"/>
      <c r="EBN159" s="130"/>
      <c r="EBO159" s="70"/>
      <c r="EBP159" s="104"/>
      <c r="EBQ159" s="105"/>
      <c r="EBR159" s="106"/>
      <c r="EBS159" s="107"/>
      <c r="EBT159" s="108"/>
      <c r="EBU159" s="129"/>
      <c r="EBV159" s="130"/>
      <c r="EBW159" s="70"/>
      <c r="EBX159" s="104"/>
      <c r="EBY159" s="105"/>
      <c r="EBZ159" s="106"/>
      <c r="ECA159" s="107"/>
      <c r="ECB159" s="108"/>
      <c r="ECC159" s="129"/>
      <c r="ECD159" s="130"/>
      <c r="ECE159" s="70"/>
      <c r="ECF159" s="104"/>
      <c r="ECG159" s="105"/>
      <c r="ECH159" s="106"/>
      <c r="ECI159" s="107"/>
      <c r="ECJ159" s="108"/>
      <c r="ECK159" s="129"/>
      <c r="ECL159" s="130"/>
      <c r="ECM159" s="70"/>
      <c r="ECN159" s="104"/>
      <c r="ECO159" s="105"/>
      <c r="ECP159" s="106"/>
      <c r="ECQ159" s="107"/>
      <c r="ECR159" s="108"/>
      <c r="ECS159" s="129"/>
      <c r="ECT159" s="130"/>
      <c r="ECU159" s="70"/>
      <c r="ECV159" s="104"/>
      <c r="ECW159" s="105"/>
      <c r="ECX159" s="106"/>
      <c r="ECY159" s="107"/>
      <c r="ECZ159" s="108"/>
      <c r="EDA159" s="129"/>
      <c r="EDB159" s="130"/>
      <c r="EDC159" s="70"/>
      <c r="EDD159" s="104"/>
      <c r="EDE159" s="105"/>
      <c r="EDF159" s="106"/>
      <c r="EDG159" s="107"/>
      <c r="EDH159" s="108"/>
      <c r="EDI159" s="129"/>
      <c r="EDJ159" s="130"/>
      <c r="EDK159" s="70"/>
      <c r="EDL159" s="104"/>
      <c r="EDM159" s="105"/>
      <c r="EDN159" s="106"/>
      <c r="EDO159" s="107"/>
      <c r="EDP159" s="108"/>
      <c r="EDQ159" s="129"/>
      <c r="EDR159" s="130"/>
      <c r="EDS159" s="70"/>
      <c r="EDT159" s="104"/>
      <c r="EDU159" s="105"/>
      <c r="EDV159" s="106"/>
      <c r="EDW159" s="107"/>
      <c r="EDX159" s="108"/>
      <c r="EDY159" s="129"/>
      <c r="EDZ159" s="130"/>
      <c r="EEA159" s="70"/>
      <c r="EEB159" s="104"/>
      <c r="EEC159" s="105"/>
      <c r="EED159" s="106"/>
      <c r="EEE159" s="107"/>
      <c r="EEF159" s="108"/>
      <c r="EEG159" s="129"/>
      <c r="EEH159" s="130"/>
      <c r="EEI159" s="70"/>
      <c r="EEJ159" s="104"/>
      <c r="EEK159" s="105"/>
      <c r="EEL159" s="106"/>
      <c r="EEM159" s="107"/>
      <c r="EEN159" s="108"/>
      <c r="EEO159" s="129"/>
      <c r="EEP159" s="130"/>
      <c r="EEQ159" s="70"/>
      <c r="EER159" s="104"/>
      <c r="EES159" s="105"/>
      <c r="EET159" s="106"/>
      <c r="EEU159" s="107"/>
      <c r="EEV159" s="108"/>
      <c r="EEW159" s="129"/>
      <c r="EEX159" s="130"/>
      <c r="EEY159" s="70"/>
      <c r="EEZ159" s="104"/>
      <c r="EFA159" s="105"/>
      <c r="EFB159" s="106"/>
      <c r="EFC159" s="107"/>
      <c r="EFD159" s="108"/>
      <c r="EFE159" s="129"/>
      <c r="EFF159" s="130"/>
      <c r="EFG159" s="70"/>
      <c r="EFH159" s="104"/>
      <c r="EFI159" s="105"/>
      <c r="EFJ159" s="106"/>
      <c r="EFK159" s="107"/>
      <c r="EFL159" s="108"/>
      <c r="EFM159" s="129"/>
      <c r="EFN159" s="130"/>
      <c r="EFO159" s="70"/>
      <c r="EFP159" s="104"/>
      <c r="EFQ159" s="105"/>
      <c r="EFR159" s="106"/>
      <c r="EFS159" s="107"/>
      <c r="EFT159" s="108"/>
      <c r="EFU159" s="129"/>
      <c r="EFV159" s="130"/>
      <c r="EFW159" s="70"/>
      <c r="EFX159" s="104"/>
      <c r="EFY159" s="105"/>
      <c r="EFZ159" s="106"/>
      <c r="EGA159" s="107"/>
      <c r="EGB159" s="108"/>
      <c r="EGC159" s="129"/>
      <c r="EGD159" s="130"/>
      <c r="EGE159" s="70"/>
      <c r="EGF159" s="104"/>
      <c r="EGG159" s="105"/>
      <c r="EGH159" s="106"/>
      <c r="EGI159" s="107"/>
      <c r="EGJ159" s="108"/>
      <c r="EGK159" s="129"/>
      <c r="EGL159" s="130"/>
      <c r="EGM159" s="70"/>
      <c r="EGN159" s="104"/>
      <c r="EGO159" s="105"/>
      <c r="EGP159" s="106"/>
      <c r="EGQ159" s="107"/>
      <c r="EGR159" s="108"/>
      <c r="EGS159" s="129"/>
      <c r="EGT159" s="130"/>
      <c r="EGU159" s="70"/>
      <c r="EGV159" s="104"/>
      <c r="EGW159" s="105"/>
      <c r="EGX159" s="106"/>
      <c r="EGY159" s="107"/>
      <c r="EGZ159" s="108"/>
      <c r="EHA159" s="129"/>
      <c r="EHB159" s="130"/>
      <c r="EHC159" s="70"/>
      <c r="EHD159" s="104"/>
      <c r="EHE159" s="105"/>
      <c r="EHF159" s="106"/>
      <c r="EHG159" s="107"/>
      <c r="EHH159" s="108"/>
      <c r="EHI159" s="129"/>
      <c r="EHJ159" s="130"/>
      <c r="EHK159" s="70"/>
      <c r="EHL159" s="104"/>
      <c r="EHM159" s="105"/>
      <c r="EHN159" s="106"/>
      <c r="EHO159" s="107"/>
      <c r="EHP159" s="108"/>
      <c r="EHQ159" s="129"/>
      <c r="EHR159" s="130"/>
      <c r="EHS159" s="70"/>
      <c r="EHT159" s="104"/>
      <c r="EHU159" s="105"/>
      <c r="EHV159" s="106"/>
      <c r="EHW159" s="107"/>
      <c r="EHX159" s="108"/>
      <c r="EHY159" s="129"/>
      <c r="EHZ159" s="130"/>
      <c r="EIA159" s="70"/>
      <c r="EIB159" s="104"/>
      <c r="EIC159" s="105"/>
      <c r="EID159" s="106"/>
      <c r="EIE159" s="107"/>
      <c r="EIF159" s="108"/>
      <c r="EIG159" s="129"/>
      <c r="EIH159" s="130"/>
      <c r="EII159" s="70"/>
      <c r="EIJ159" s="104"/>
      <c r="EIK159" s="105"/>
      <c r="EIL159" s="106"/>
      <c r="EIM159" s="107"/>
      <c r="EIN159" s="108"/>
      <c r="EIO159" s="129"/>
      <c r="EIP159" s="130"/>
      <c r="EIQ159" s="70"/>
      <c r="EIR159" s="104"/>
      <c r="EIS159" s="105"/>
      <c r="EIT159" s="106"/>
      <c r="EIU159" s="107"/>
      <c r="EIV159" s="108"/>
      <c r="EIW159" s="129"/>
      <c r="EIX159" s="130"/>
      <c r="EIY159" s="70"/>
      <c r="EIZ159" s="104"/>
      <c r="EJA159" s="105"/>
      <c r="EJB159" s="106"/>
      <c r="EJC159" s="107"/>
      <c r="EJD159" s="108"/>
      <c r="EJE159" s="129"/>
      <c r="EJF159" s="130"/>
      <c r="EJG159" s="70"/>
      <c r="EJH159" s="104"/>
      <c r="EJI159" s="105"/>
      <c r="EJJ159" s="106"/>
      <c r="EJK159" s="107"/>
      <c r="EJL159" s="108"/>
      <c r="EJM159" s="129"/>
      <c r="EJN159" s="130"/>
      <c r="EJO159" s="70"/>
      <c r="EJP159" s="104"/>
      <c r="EJQ159" s="105"/>
      <c r="EJR159" s="106"/>
      <c r="EJS159" s="107"/>
      <c r="EJT159" s="108"/>
      <c r="EJU159" s="129"/>
      <c r="EJV159" s="130"/>
      <c r="EJW159" s="70"/>
      <c r="EJX159" s="104"/>
      <c r="EJY159" s="105"/>
      <c r="EJZ159" s="106"/>
      <c r="EKA159" s="107"/>
      <c r="EKB159" s="108"/>
      <c r="EKC159" s="129"/>
      <c r="EKD159" s="130"/>
      <c r="EKE159" s="70"/>
      <c r="EKF159" s="104"/>
      <c r="EKG159" s="105"/>
      <c r="EKH159" s="106"/>
      <c r="EKI159" s="107"/>
      <c r="EKJ159" s="108"/>
      <c r="EKK159" s="129"/>
      <c r="EKL159" s="130"/>
      <c r="EKM159" s="70"/>
      <c r="EKN159" s="104"/>
      <c r="EKO159" s="105"/>
      <c r="EKP159" s="106"/>
      <c r="EKQ159" s="107"/>
      <c r="EKR159" s="108"/>
      <c r="EKS159" s="129"/>
      <c r="EKT159" s="130"/>
      <c r="EKU159" s="70"/>
      <c r="EKV159" s="104"/>
      <c r="EKW159" s="105"/>
      <c r="EKX159" s="106"/>
      <c r="EKY159" s="107"/>
      <c r="EKZ159" s="108"/>
      <c r="ELA159" s="129"/>
      <c r="ELB159" s="130"/>
      <c r="ELC159" s="70"/>
      <c r="ELD159" s="104"/>
      <c r="ELE159" s="105"/>
      <c r="ELF159" s="106"/>
      <c r="ELG159" s="107"/>
      <c r="ELH159" s="108"/>
      <c r="ELI159" s="129"/>
      <c r="ELJ159" s="130"/>
      <c r="ELK159" s="70"/>
      <c r="ELL159" s="104"/>
      <c r="ELM159" s="105"/>
      <c r="ELN159" s="106"/>
      <c r="ELO159" s="107"/>
      <c r="ELP159" s="108"/>
      <c r="ELQ159" s="129"/>
      <c r="ELR159" s="130"/>
      <c r="ELS159" s="70"/>
      <c r="ELT159" s="104"/>
      <c r="ELU159" s="105"/>
      <c r="ELV159" s="106"/>
      <c r="ELW159" s="107"/>
      <c r="ELX159" s="108"/>
      <c r="ELY159" s="129"/>
      <c r="ELZ159" s="130"/>
      <c r="EMA159" s="70"/>
      <c r="EMB159" s="104"/>
      <c r="EMC159" s="105"/>
      <c r="EMD159" s="106"/>
      <c r="EME159" s="107"/>
      <c r="EMF159" s="108"/>
      <c r="EMG159" s="129"/>
      <c r="EMH159" s="130"/>
      <c r="EMI159" s="70"/>
      <c r="EMJ159" s="104"/>
      <c r="EMK159" s="105"/>
      <c r="EML159" s="106"/>
      <c r="EMM159" s="107"/>
      <c r="EMN159" s="108"/>
      <c r="EMO159" s="129"/>
      <c r="EMP159" s="130"/>
      <c r="EMQ159" s="70"/>
      <c r="EMR159" s="104"/>
      <c r="EMS159" s="105"/>
      <c r="EMT159" s="106"/>
      <c r="EMU159" s="107"/>
      <c r="EMV159" s="108"/>
      <c r="EMW159" s="129"/>
      <c r="EMX159" s="130"/>
      <c r="EMY159" s="70"/>
      <c r="EMZ159" s="104"/>
      <c r="ENA159" s="105"/>
      <c r="ENB159" s="106"/>
      <c r="ENC159" s="107"/>
      <c r="END159" s="108"/>
      <c r="ENE159" s="129"/>
      <c r="ENF159" s="130"/>
      <c r="ENG159" s="70"/>
      <c r="ENH159" s="104"/>
      <c r="ENI159" s="105"/>
      <c r="ENJ159" s="106"/>
      <c r="ENK159" s="107"/>
      <c r="ENL159" s="108"/>
      <c r="ENM159" s="129"/>
      <c r="ENN159" s="130"/>
      <c r="ENO159" s="70"/>
      <c r="ENP159" s="104"/>
      <c r="ENQ159" s="105"/>
      <c r="ENR159" s="106"/>
      <c r="ENS159" s="107"/>
      <c r="ENT159" s="108"/>
      <c r="ENU159" s="129"/>
      <c r="ENV159" s="130"/>
      <c r="ENW159" s="70"/>
      <c r="ENX159" s="104"/>
      <c r="ENY159" s="105"/>
      <c r="ENZ159" s="106"/>
      <c r="EOA159" s="107"/>
      <c r="EOB159" s="108"/>
      <c r="EOC159" s="129"/>
      <c r="EOD159" s="130"/>
      <c r="EOE159" s="70"/>
      <c r="EOF159" s="104"/>
      <c r="EOG159" s="105"/>
      <c r="EOH159" s="106"/>
      <c r="EOI159" s="107"/>
      <c r="EOJ159" s="108"/>
      <c r="EOK159" s="129"/>
      <c r="EOL159" s="130"/>
      <c r="EOM159" s="70"/>
      <c r="EON159" s="104"/>
      <c r="EOO159" s="105"/>
      <c r="EOP159" s="106"/>
      <c r="EOQ159" s="107"/>
      <c r="EOR159" s="108"/>
      <c r="EOS159" s="129"/>
      <c r="EOT159" s="130"/>
      <c r="EOU159" s="70"/>
      <c r="EOV159" s="104"/>
      <c r="EOW159" s="105"/>
      <c r="EOX159" s="106"/>
      <c r="EOY159" s="107"/>
      <c r="EOZ159" s="108"/>
      <c r="EPA159" s="129"/>
      <c r="EPB159" s="130"/>
      <c r="EPC159" s="70"/>
      <c r="EPD159" s="104"/>
      <c r="EPE159" s="105"/>
      <c r="EPF159" s="106"/>
      <c r="EPG159" s="107"/>
      <c r="EPH159" s="108"/>
      <c r="EPI159" s="129"/>
      <c r="EPJ159" s="130"/>
      <c r="EPK159" s="70"/>
      <c r="EPL159" s="104"/>
      <c r="EPM159" s="105"/>
      <c r="EPN159" s="106"/>
      <c r="EPO159" s="107"/>
      <c r="EPP159" s="108"/>
      <c r="EPQ159" s="129"/>
      <c r="EPR159" s="130"/>
      <c r="EPS159" s="70"/>
      <c r="EPT159" s="104"/>
      <c r="EPU159" s="105"/>
      <c r="EPV159" s="106"/>
      <c r="EPW159" s="107"/>
      <c r="EPX159" s="108"/>
      <c r="EPY159" s="129"/>
      <c r="EPZ159" s="130"/>
      <c r="EQA159" s="70"/>
      <c r="EQB159" s="104"/>
      <c r="EQC159" s="105"/>
      <c r="EQD159" s="106"/>
      <c r="EQE159" s="107"/>
      <c r="EQF159" s="108"/>
      <c r="EQG159" s="129"/>
      <c r="EQH159" s="130"/>
      <c r="EQI159" s="70"/>
      <c r="EQJ159" s="104"/>
      <c r="EQK159" s="105"/>
      <c r="EQL159" s="106"/>
      <c r="EQM159" s="107"/>
      <c r="EQN159" s="108"/>
      <c r="EQO159" s="129"/>
      <c r="EQP159" s="130"/>
      <c r="EQQ159" s="70"/>
      <c r="EQR159" s="104"/>
      <c r="EQS159" s="105"/>
      <c r="EQT159" s="106"/>
      <c r="EQU159" s="107"/>
      <c r="EQV159" s="108"/>
      <c r="EQW159" s="129"/>
      <c r="EQX159" s="130"/>
      <c r="EQY159" s="70"/>
      <c r="EQZ159" s="104"/>
      <c r="ERA159" s="105"/>
      <c r="ERB159" s="106"/>
      <c r="ERC159" s="107"/>
      <c r="ERD159" s="108"/>
      <c r="ERE159" s="129"/>
      <c r="ERF159" s="130"/>
      <c r="ERG159" s="70"/>
      <c r="ERH159" s="104"/>
      <c r="ERI159" s="105"/>
      <c r="ERJ159" s="106"/>
      <c r="ERK159" s="107"/>
      <c r="ERL159" s="108"/>
      <c r="ERM159" s="129"/>
      <c r="ERN159" s="130"/>
      <c r="ERO159" s="70"/>
      <c r="ERP159" s="104"/>
      <c r="ERQ159" s="105"/>
      <c r="ERR159" s="106"/>
      <c r="ERS159" s="107"/>
      <c r="ERT159" s="108"/>
      <c r="ERU159" s="129"/>
      <c r="ERV159" s="130"/>
      <c r="ERW159" s="70"/>
      <c r="ERX159" s="104"/>
      <c r="ERY159" s="105"/>
      <c r="ERZ159" s="106"/>
      <c r="ESA159" s="107"/>
      <c r="ESB159" s="108"/>
      <c r="ESC159" s="129"/>
      <c r="ESD159" s="130"/>
      <c r="ESE159" s="70"/>
      <c r="ESF159" s="104"/>
      <c r="ESG159" s="105"/>
      <c r="ESH159" s="106"/>
      <c r="ESI159" s="107"/>
      <c r="ESJ159" s="108"/>
      <c r="ESK159" s="129"/>
      <c r="ESL159" s="130"/>
      <c r="ESM159" s="70"/>
      <c r="ESN159" s="104"/>
      <c r="ESO159" s="105"/>
      <c r="ESP159" s="106"/>
      <c r="ESQ159" s="107"/>
      <c r="ESR159" s="108"/>
      <c r="ESS159" s="129"/>
      <c r="EST159" s="130"/>
      <c r="ESU159" s="70"/>
      <c r="ESV159" s="104"/>
      <c r="ESW159" s="105"/>
      <c r="ESX159" s="106"/>
      <c r="ESY159" s="107"/>
      <c r="ESZ159" s="108"/>
      <c r="ETA159" s="129"/>
      <c r="ETB159" s="130"/>
      <c r="ETC159" s="70"/>
      <c r="ETD159" s="104"/>
      <c r="ETE159" s="105"/>
      <c r="ETF159" s="106"/>
      <c r="ETG159" s="107"/>
      <c r="ETH159" s="108"/>
      <c r="ETI159" s="129"/>
      <c r="ETJ159" s="130"/>
      <c r="ETK159" s="70"/>
      <c r="ETL159" s="104"/>
      <c r="ETM159" s="105"/>
      <c r="ETN159" s="106"/>
      <c r="ETO159" s="107"/>
      <c r="ETP159" s="108"/>
      <c r="ETQ159" s="129"/>
      <c r="ETR159" s="130"/>
      <c r="ETS159" s="70"/>
      <c r="ETT159" s="104"/>
      <c r="ETU159" s="105"/>
      <c r="ETV159" s="106"/>
      <c r="ETW159" s="107"/>
      <c r="ETX159" s="108"/>
      <c r="ETY159" s="129"/>
      <c r="ETZ159" s="130"/>
      <c r="EUA159" s="70"/>
      <c r="EUB159" s="104"/>
      <c r="EUC159" s="105"/>
      <c r="EUD159" s="106"/>
      <c r="EUE159" s="107"/>
      <c r="EUF159" s="108"/>
      <c r="EUG159" s="129"/>
      <c r="EUH159" s="130"/>
      <c r="EUI159" s="70"/>
      <c r="EUJ159" s="104"/>
      <c r="EUK159" s="105"/>
      <c r="EUL159" s="106"/>
      <c r="EUM159" s="107"/>
      <c r="EUN159" s="108"/>
      <c r="EUO159" s="129"/>
      <c r="EUP159" s="130"/>
      <c r="EUQ159" s="70"/>
      <c r="EUR159" s="104"/>
      <c r="EUS159" s="105"/>
      <c r="EUT159" s="106"/>
      <c r="EUU159" s="107"/>
      <c r="EUV159" s="108"/>
      <c r="EUW159" s="129"/>
      <c r="EUX159" s="130"/>
      <c r="EUY159" s="70"/>
      <c r="EUZ159" s="104"/>
      <c r="EVA159" s="105"/>
      <c r="EVB159" s="106"/>
      <c r="EVC159" s="107"/>
      <c r="EVD159" s="108"/>
      <c r="EVE159" s="129"/>
      <c r="EVF159" s="130"/>
      <c r="EVG159" s="70"/>
      <c r="EVH159" s="104"/>
      <c r="EVI159" s="105"/>
      <c r="EVJ159" s="106"/>
      <c r="EVK159" s="107"/>
      <c r="EVL159" s="108"/>
      <c r="EVM159" s="129"/>
      <c r="EVN159" s="130"/>
      <c r="EVO159" s="70"/>
      <c r="EVP159" s="104"/>
      <c r="EVQ159" s="105"/>
      <c r="EVR159" s="106"/>
      <c r="EVS159" s="107"/>
      <c r="EVT159" s="108"/>
      <c r="EVU159" s="129"/>
      <c r="EVV159" s="130"/>
      <c r="EVW159" s="70"/>
      <c r="EVX159" s="104"/>
      <c r="EVY159" s="105"/>
      <c r="EVZ159" s="106"/>
      <c r="EWA159" s="107"/>
      <c r="EWB159" s="108"/>
      <c r="EWC159" s="129"/>
      <c r="EWD159" s="130"/>
      <c r="EWE159" s="70"/>
      <c r="EWF159" s="104"/>
      <c r="EWG159" s="105"/>
      <c r="EWH159" s="106"/>
      <c r="EWI159" s="107"/>
      <c r="EWJ159" s="108"/>
      <c r="EWK159" s="129"/>
      <c r="EWL159" s="130"/>
      <c r="EWM159" s="70"/>
      <c r="EWN159" s="104"/>
      <c r="EWO159" s="105"/>
      <c r="EWP159" s="106"/>
      <c r="EWQ159" s="107"/>
      <c r="EWR159" s="108"/>
      <c r="EWS159" s="129"/>
      <c r="EWT159" s="130"/>
      <c r="EWU159" s="70"/>
      <c r="EWV159" s="104"/>
      <c r="EWW159" s="105"/>
      <c r="EWX159" s="106"/>
      <c r="EWY159" s="107"/>
      <c r="EWZ159" s="108"/>
      <c r="EXA159" s="129"/>
      <c r="EXB159" s="130"/>
      <c r="EXC159" s="70"/>
      <c r="EXD159" s="104"/>
      <c r="EXE159" s="105"/>
      <c r="EXF159" s="106"/>
      <c r="EXG159" s="107"/>
      <c r="EXH159" s="108"/>
      <c r="EXI159" s="129"/>
      <c r="EXJ159" s="130"/>
      <c r="EXK159" s="70"/>
      <c r="EXL159" s="104"/>
      <c r="EXM159" s="105"/>
      <c r="EXN159" s="106"/>
      <c r="EXO159" s="107"/>
      <c r="EXP159" s="108"/>
      <c r="EXQ159" s="129"/>
      <c r="EXR159" s="130"/>
      <c r="EXS159" s="70"/>
      <c r="EXT159" s="104"/>
      <c r="EXU159" s="105"/>
      <c r="EXV159" s="106"/>
      <c r="EXW159" s="107"/>
      <c r="EXX159" s="108"/>
      <c r="EXY159" s="129"/>
      <c r="EXZ159" s="130"/>
      <c r="EYA159" s="70"/>
      <c r="EYB159" s="104"/>
      <c r="EYC159" s="105"/>
      <c r="EYD159" s="106"/>
      <c r="EYE159" s="107"/>
      <c r="EYF159" s="108"/>
      <c r="EYG159" s="129"/>
      <c r="EYH159" s="130"/>
      <c r="EYI159" s="70"/>
      <c r="EYJ159" s="104"/>
      <c r="EYK159" s="105"/>
      <c r="EYL159" s="106"/>
      <c r="EYM159" s="107"/>
      <c r="EYN159" s="108"/>
      <c r="EYO159" s="129"/>
      <c r="EYP159" s="130"/>
      <c r="EYQ159" s="70"/>
      <c r="EYR159" s="104"/>
      <c r="EYS159" s="105"/>
      <c r="EYT159" s="106"/>
      <c r="EYU159" s="107"/>
      <c r="EYV159" s="108"/>
      <c r="EYW159" s="129"/>
      <c r="EYX159" s="130"/>
      <c r="EYY159" s="70"/>
      <c r="EYZ159" s="104"/>
      <c r="EZA159" s="105"/>
      <c r="EZB159" s="106"/>
      <c r="EZC159" s="107"/>
      <c r="EZD159" s="108"/>
      <c r="EZE159" s="129"/>
      <c r="EZF159" s="130"/>
      <c r="EZG159" s="70"/>
      <c r="EZH159" s="104"/>
      <c r="EZI159" s="105"/>
      <c r="EZJ159" s="106"/>
      <c r="EZK159" s="107"/>
      <c r="EZL159" s="108"/>
      <c r="EZM159" s="129"/>
      <c r="EZN159" s="130"/>
      <c r="EZO159" s="70"/>
      <c r="EZP159" s="104"/>
      <c r="EZQ159" s="105"/>
      <c r="EZR159" s="106"/>
      <c r="EZS159" s="107"/>
      <c r="EZT159" s="108"/>
      <c r="EZU159" s="129"/>
      <c r="EZV159" s="130"/>
      <c r="EZW159" s="70"/>
      <c r="EZX159" s="104"/>
      <c r="EZY159" s="105"/>
      <c r="EZZ159" s="106"/>
      <c r="FAA159" s="107"/>
      <c r="FAB159" s="108"/>
      <c r="FAC159" s="129"/>
      <c r="FAD159" s="130"/>
      <c r="FAE159" s="70"/>
      <c r="FAF159" s="104"/>
      <c r="FAG159" s="105"/>
      <c r="FAH159" s="106"/>
      <c r="FAI159" s="107"/>
      <c r="FAJ159" s="108"/>
      <c r="FAK159" s="129"/>
      <c r="FAL159" s="130"/>
      <c r="FAM159" s="70"/>
      <c r="FAN159" s="104"/>
      <c r="FAO159" s="105"/>
      <c r="FAP159" s="106"/>
      <c r="FAQ159" s="107"/>
      <c r="FAR159" s="108"/>
      <c r="FAS159" s="129"/>
      <c r="FAT159" s="130"/>
      <c r="FAU159" s="70"/>
      <c r="FAV159" s="104"/>
      <c r="FAW159" s="105"/>
      <c r="FAX159" s="106"/>
      <c r="FAY159" s="107"/>
      <c r="FAZ159" s="108"/>
      <c r="FBA159" s="129"/>
      <c r="FBB159" s="130"/>
      <c r="FBC159" s="70"/>
      <c r="FBD159" s="104"/>
      <c r="FBE159" s="105"/>
      <c r="FBF159" s="106"/>
      <c r="FBG159" s="107"/>
      <c r="FBH159" s="108"/>
      <c r="FBI159" s="129"/>
      <c r="FBJ159" s="130"/>
      <c r="FBK159" s="70"/>
      <c r="FBL159" s="104"/>
      <c r="FBM159" s="105"/>
      <c r="FBN159" s="106"/>
      <c r="FBO159" s="107"/>
      <c r="FBP159" s="108"/>
      <c r="FBQ159" s="129"/>
      <c r="FBR159" s="130"/>
      <c r="FBS159" s="70"/>
      <c r="FBT159" s="104"/>
      <c r="FBU159" s="105"/>
      <c r="FBV159" s="106"/>
      <c r="FBW159" s="107"/>
      <c r="FBX159" s="108"/>
      <c r="FBY159" s="129"/>
      <c r="FBZ159" s="130"/>
      <c r="FCA159" s="70"/>
      <c r="FCB159" s="104"/>
      <c r="FCC159" s="105"/>
      <c r="FCD159" s="106"/>
      <c r="FCE159" s="107"/>
      <c r="FCF159" s="108"/>
      <c r="FCG159" s="129"/>
      <c r="FCH159" s="130"/>
      <c r="FCI159" s="70"/>
      <c r="FCJ159" s="104"/>
      <c r="FCK159" s="105"/>
      <c r="FCL159" s="106"/>
      <c r="FCM159" s="107"/>
      <c r="FCN159" s="108"/>
      <c r="FCO159" s="129"/>
      <c r="FCP159" s="130"/>
      <c r="FCQ159" s="70"/>
      <c r="FCR159" s="104"/>
      <c r="FCS159" s="105"/>
      <c r="FCT159" s="106"/>
      <c r="FCU159" s="107"/>
      <c r="FCV159" s="108"/>
      <c r="FCW159" s="129"/>
      <c r="FCX159" s="130"/>
      <c r="FCY159" s="70"/>
      <c r="FCZ159" s="104"/>
      <c r="FDA159" s="105"/>
      <c r="FDB159" s="106"/>
      <c r="FDC159" s="107"/>
      <c r="FDD159" s="108"/>
      <c r="FDE159" s="129"/>
      <c r="FDF159" s="130"/>
      <c r="FDG159" s="70"/>
      <c r="FDH159" s="104"/>
      <c r="FDI159" s="105"/>
      <c r="FDJ159" s="106"/>
      <c r="FDK159" s="107"/>
      <c r="FDL159" s="108"/>
      <c r="FDM159" s="129"/>
      <c r="FDN159" s="130"/>
      <c r="FDO159" s="70"/>
      <c r="FDP159" s="104"/>
      <c r="FDQ159" s="105"/>
      <c r="FDR159" s="106"/>
      <c r="FDS159" s="107"/>
      <c r="FDT159" s="108"/>
      <c r="FDU159" s="129"/>
      <c r="FDV159" s="130"/>
      <c r="FDW159" s="70"/>
      <c r="FDX159" s="104"/>
      <c r="FDY159" s="105"/>
      <c r="FDZ159" s="106"/>
      <c r="FEA159" s="107"/>
      <c r="FEB159" s="108"/>
      <c r="FEC159" s="129"/>
      <c r="FED159" s="130"/>
      <c r="FEE159" s="70"/>
      <c r="FEF159" s="104"/>
      <c r="FEG159" s="105"/>
      <c r="FEH159" s="106"/>
      <c r="FEI159" s="107"/>
      <c r="FEJ159" s="108"/>
      <c r="FEK159" s="129"/>
      <c r="FEL159" s="130"/>
      <c r="FEM159" s="70"/>
      <c r="FEN159" s="104"/>
      <c r="FEO159" s="105"/>
      <c r="FEP159" s="106"/>
      <c r="FEQ159" s="107"/>
      <c r="FER159" s="108"/>
      <c r="FES159" s="129"/>
      <c r="FET159" s="130"/>
      <c r="FEU159" s="70"/>
      <c r="FEV159" s="104"/>
      <c r="FEW159" s="105"/>
      <c r="FEX159" s="106"/>
      <c r="FEY159" s="107"/>
      <c r="FEZ159" s="108"/>
      <c r="FFA159" s="129"/>
      <c r="FFB159" s="130"/>
      <c r="FFC159" s="70"/>
      <c r="FFD159" s="104"/>
      <c r="FFE159" s="105"/>
      <c r="FFF159" s="106"/>
      <c r="FFG159" s="107"/>
      <c r="FFH159" s="108"/>
      <c r="FFI159" s="129"/>
      <c r="FFJ159" s="130"/>
      <c r="FFK159" s="70"/>
      <c r="FFL159" s="104"/>
      <c r="FFM159" s="105"/>
      <c r="FFN159" s="106"/>
      <c r="FFO159" s="107"/>
      <c r="FFP159" s="108"/>
      <c r="FFQ159" s="129"/>
      <c r="FFR159" s="130"/>
      <c r="FFS159" s="70"/>
      <c r="FFT159" s="104"/>
      <c r="FFU159" s="105"/>
      <c r="FFV159" s="106"/>
      <c r="FFW159" s="107"/>
      <c r="FFX159" s="108"/>
      <c r="FFY159" s="129"/>
      <c r="FFZ159" s="130"/>
      <c r="FGA159" s="70"/>
      <c r="FGB159" s="104"/>
      <c r="FGC159" s="105"/>
      <c r="FGD159" s="106"/>
      <c r="FGE159" s="107"/>
      <c r="FGF159" s="108"/>
      <c r="FGG159" s="129"/>
      <c r="FGH159" s="130"/>
      <c r="FGI159" s="70"/>
      <c r="FGJ159" s="104"/>
      <c r="FGK159" s="105"/>
      <c r="FGL159" s="106"/>
      <c r="FGM159" s="107"/>
      <c r="FGN159" s="108"/>
      <c r="FGO159" s="129"/>
      <c r="FGP159" s="130"/>
      <c r="FGQ159" s="70"/>
      <c r="FGR159" s="104"/>
      <c r="FGS159" s="105"/>
      <c r="FGT159" s="106"/>
      <c r="FGU159" s="107"/>
      <c r="FGV159" s="108"/>
      <c r="FGW159" s="129"/>
      <c r="FGX159" s="130"/>
      <c r="FGY159" s="70"/>
      <c r="FGZ159" s="104"/>
      <c r="FHA159" s="105"/>
      <c r="FHB159" s="106"/>
      <c r="FHC159" s="107"/>
      <c r="FHD159" s="108"/>
      <c r="FHE159" s="129"/>
      <c r="FHF159" s="130"/>
      <c r="FHG159" s="70"/>
      <c r="FHH159" s="104"/>
      <c r="FHI159" s="105"/>
      <c r="FHJ159" s="106"/>
      <c r="FHK159" s="107"/>
      <c r="FHL159" s="108"/>
      <c r="FHM159" s="129"/>
      <c r="FHN159" s="130"/>
      <c r="FHO159" s="70"/>
      <c r="FHP159" s="104"/>
      <c r="FHQ159" s="105"/>
      <c r="FHR159" s="106"/>
      <c r="FHS159" s="107"/>
      <c r="FHT159" s="108"/>
      <c r="FHU159" s="129"/>
      <c r="FHV159" s="130"/>
      <c r="FHW159" s="70"/>
      <c r="FHX159" s="104"/>
      <c r="FHY159" s="105"/>
      <c r="FHZ159" s="106"/>
      <c r="FIA159" s="107"/>
      <c r="FIB159" s="108"/>
      <c r="FIC159" s="129"/>
      <c r="FID159" s="130"/>
      <c r="FIE159" s="70"/>
      <c r="FIF159" s="104"/>
      <c r="FIG159" s="105"/>
      <c r="FIH159" s="106"/>
      <c r="FII159" s="107"/>
      <c r="FIJ159" s="108"/>
      <c r="FIK159" s="129"/>
      <c r="FIL159" s="130"/>
      <c r="FIM159" s="70"/>
      <c r="FIN159" s="104"/>
      <c r="FIO159" s="105"/>
      <c r="FIP159" s="106"/>
      <c r="FIQ159" s="107"/>
      <c r="FIR159" s="108"/>
      <c r="FIS159" s="129"/>
      <c r="FIT159" s="130"/>
      <c r="FIU159" s="70"/>
      <c r="FIV159" s="104"/>
      <c r="FIW159" s="105"/>
      <c r="FIX159" s="106"/>
      <c r="FIY159" s="107"/>
      <c r="FIZ159" s="108"/>
      <c r="FJA159" s="129"/>
      <c r="FJB159" s="130"/>
      <c r="FJC159" s="70"/>
      <c r="FJD159" s="104"/>
      <c r="FJE159" s="105"/>
      <c r="FJF159" s="106"/>
      <c r="FJG159" s="107"/>
      <c r="FJH159" s="108"/>
      <c r="FJI159" s="129"/>
      <c r="FJJ159" s="130"/>
      <c r="FJK159" s="70"/>
      <c r="FJL159" s="104"/>
      <c r="FJM159" s="105"/>
      <c r="FJN159" s="106"/>
      <c r="FJO159" s="107"/>
      <c r="FJP159" s="108"/>
      <c r="FJQ159" s="129"/>
      <c r="FJR159" s="130"/>
      <c r="FJS159" s="70"/>
      <c r="FJT159" s="104"/>
      <c r="FJU159" s="105"/>
      <c r="FJV159" s="106"/>
      <c r="FJW159" s="107"/>
      <c r="FJX159" s="108"/>
      <c r="FJY159" s="129"/>
      <c r="FJZ159" s="130"/>
      <c r="FKA159" s="70"/>
      <c r="FKB159" s="104"/>
      <c r="FKC159" s="105"/>
      <c r="FKD159" s="106"/>
      <c r="FKE159" s="107"/>
      <c r="FKF159" s="108"/>
      <c r="FKG159" s="129"/>
      <c r="FKH159" s="130"/>
      <c r="FKI159" s="70"/>
      <c r="FKJ159" s="104"/>
      <c r="FKK159" s="105"/>
      <c r="FKL159" s="106"/>
      <c r="FKM159" s="107"/>
      <c r="FKN159" s="108"/>
      <c r="FKO159" s="129"/>
      <c r="FKP159" s="130"/>
      <c r="FKQ159" s="70"/>
      <c r="FKR159" s="104"/>
      <c r="FKS159" s="105"/>
      <c r="FKT159" s="106"/>
      <c r="FKU159" s="107"/>
      <c r="FKV159" s="108"/>
      <c r="FKW159" s="129"/>
      <c r="FKX159" s="130"/>
      <c r="FKY159" s="70"/>
      <c r="FKZ159" s="104"/>
      <c r="FLA159" s="105"/>
      <c r="FLB159" s="106"/>
      <c r="FLC159" s="107"/>
      <c r="FLD159" s="108"/>
      <c r="FLE159" s="129"/>
      <c r="FLF159" s="130"/>
      <c r="FLG159" s="70"/>
      <c r="FLH159" s="104"/>
      <c r="FLI159" s="105"/>
      <c r="FLJ159" s="106"/>
      <c r="FLK159" s="107"/>
      <c r="FLL159" s="108"/>
      <c r="FLM159" s="129"/>
      <c r="FLN159" s="130"/>
      <c r="FLO159" s="70"/>
      <c r="FLP159" s="104"/>
      <c r="FLQ159" s="105"/>
      <c r="FLR159" s="106"/>
      <c r="FLS159" s="107"/>
      <c r="FLT159" s="108"/>
      <c r="FLU159" s="129"/>
      <c r="FLV159" s="130"/>
      <c r="FLW159" s="70"/>
      <c r="FLX159" s="104"/>
      <c r="FLY159" s="105"/>
      <c r="FLZ159" s="106"/>
      <c r="FMA159" s="107"/>
      <c r="FMB159" s="108"/>
      <c r="FMC159" s="129"/>
      <c r="FMD159" s="130"/>
      <c r="FME159" s="70"/>
      <c r="FMF159" s="104"/>
      <c r="FMG159" s="105"/>
      <c r="FMH159" s="106"/>
      <c r="FMI159" s="107"/>
      <c r="FMJ159" s="108"/>
      <c r="FMK159" s="129"/>
      <c r="FML159" s="130"/>
      <c r="FMM159" s="70"/>
      <c r="FMN159" s="104"/>
      <c r="FMO159" s="105"/>
      <c r="FMP159" s="106"/>
      <c r="FMQ159" s="107"/>
      <c r="FMR159" s="108"/>
      <c r="FMS159" s="129"/>
      <c r="FMT159" s="130"/>
      <c r="FMU159" s="70"/>
      <c r="FMV159" s="104"/>
      <c r="FMW159" s="105"/>
      <c r="FMX159" s="106"/>
      <c r="FMY159" s="107"/>
      <c r="FMZ159" s="108"/>
      <c r="FNA159" s="129"/>
      <c r="FNB159" s="130"/>
      <c r="FNC159" s="70"/>
      <c r="FND159" s="104"/>
      <c r="FNE159" s="105"/>
      <c r="FNF159" s="106"/>
      <c r="FNG159" s="107"/>
      <c r="FNH159" s="108"/>
      <c r="FNI159" s="129"/>
      <c r="FNJ159" s="130"/>
      <c r="FNK159" s="70"/>
      <c r="FNL159" s="104"/>
      <c r="FNM159" s="105"/>
      <c r="FNN159" s="106"/>
      <c r="FNO159" s="107"/>
      <c r="FNP159" s="108"/>
      <c r="FNQ159" s="129"/>
      <c r="FNR159" s="130"/>
      <c r="FNS159" s="70"/>
      <c r="FNT159" s="104"/>
      <c r="FNU159" s="105"/>
      <c r="FNV159" s="106"/>
      <c r="FNW159" s="107"/>
      <c r="FNX159" s="108"/>
      <c r="FNY159" s="129"/>
      <c r="FNZ159" s="130"/>
      <c r="FOA159" s="70"/>
      <c r="FOB159" s="104"/>
      <c r="FOC159" s="105"/>
      <c r="FOD159" s="106"/>
      <c r="FOE159" s="107"/>
      <c r="FOF159" s="108"/>
      <c r="FOG159" s="129"/>
      <c r="FOH159" s="130"/>
      <c r="FOI159" s="70"/>
      <c r="FOJ159" s="104"/>
      <c r="FOK159" s="105"/>
      <c r="FOL159" s="106"/>
      <c r="FOM159" s="107"/>
      <c r="FON159" s="108"/>
      <c r="FOO159" s="129"/>
      <c r="FOP159" s="130"/>
      <c r="FOQ159" s="70"/>
      <c r="FOR159" s="104"/>
      <c r="FOS159" s="105"/>
      <c r="FOT159" s="106"/>
      <c r="FOU159" s="107"/>
      <c r="FOV159" s="108"/>
      <c r="FOW159" s="129"/>
      <c r="FOX159" s="130"/>
      <c r="FOY159" s="70"/>
      <c r="FOZ159" s="104"/>
      <c r="FPA159" s="105"/>
      <c r="FPB159" s="106"/>
      <c r="FPC159" s="107"/>
      <c r="FPD159" s="108"/>
      <c r="FPE159" s="129"/>
      <c r="FPF159" s="130"/>
      <c r="FPG159" s="70"/>
      <c r="FPH159" s="104"/>
      <c r="FPI159" s="105"/>
      <c r="FPJ159" s="106"/>
      <c r="FPK159" s="107"/>
      <c r="FPL159" s="108"/>
      <c r="FPM159" s="129"/>
      <c r="FPN159" s="130"/>
      <c r="FPO159" s="70"/>
      <c r="FPP159" s="104"/>
      <c r="FPQ159" s="105"/>
      <c r="FPR159" s="106"/>
      <c r="FPS159" s="107"/>
      <c r="FPT159" s="108"/>
      <c r="FPU159" s="129"/>
      <c r="FPV159" s="130"/>
      <c r="FPW159" s="70"/>
      <c r="FPX159" s="104"/>
      <c r="FPY159" s="105"/>
      <c r="FPZ159" s="106"/>
      <c r="FQA159" s="107"/>
      <c r="FQB159" s="108"/>
      <c r="FQC159" s="129"/>
      <c r="FQD159" s="130"/>
      <c r="FQE159" s="70"/>
      <c r="FQF159" s="104"/>
      <c r="FQG159" s="105"/>
      <c r="FQH159" s="106"/>
      <c r="FQI159" s="107"/>
      <c r="FQJ159" s="108"/>
      <c r="FQK159" s="129"/>
      <c r="FQL159" s="130"/>
      <c r="FQM159" s="70"/>
      <c r="FQN159" s="104"/>
      <c r="FQO159" s="105"/>
      <c r="FQP159" s="106"/>
      <c r="FQQ159" s="107"/>
      <c r="FQR159" s="108"/>
      <c r="FQS159" s="129"/>
      <c r="FQT159" s="130"/>
      <c r="FQU159" s="70"/>
      <c r="FQV159" s="104"/>
      <c r="FQW159" s="105"/>
      <c r="FQX159" s="106"/>
      <c r="FQY159" s="107"/>
      <c r="FQZ159" s="108"/>
      <c r="FRA159" s="129"/>
      <c r="FRB159" s="130"/>
      <c r="FRC159" s="70"/>
      <c r="FRD159" s="104"/>
      <c r="FRE159" s="105"/>
      <c r="FRF159" s="106"/>
      <c r="FRG159" s="107"/>
      <c r="FRH159" s="108"/>
      <c r="FRI159" s="129"/>
      <c r="FRJ159" s="130"/>
      <c r="FRK159" s="70"/>
      <c r="FRL159" s="104"/>
      <c r="FRM159" s="105"/>
      <c r="FRN159" s="106"/>
      <c r="FRO159" s="107"/>
      <c r="FRP159" s="108"/>
      <c r="FRQ159" s="129"/>
      <c r="FRR159" s="130"/>
      <c r="FRS159" s="70"/>
      <c r="FRT159" s="104"/>
      <c r="FRU159" s="105"/>
      <c r="FRV159" s="106"/>
      <c r="FRW159" s="107"/>
      <c r="FRX159" s="108"/>
      <c r="FRY159" s="129"/>
      <c r="FRZ159" s="130"/>
      <c r="FSA159" s="70"/>
      <c r="FSB159" s="104"/>
      <c r="FSC159" s="105"/>
      <c r="FSD159" s="106"/>
      <c r="FSE159" s="107"/>
      <c r="FSF159" s="108"/>
      <c r="FSG159" s="129"/>
      <c r="FSH159" s="130"/>
      <c r="FSI159" s="70"/>
      <c r="FSJ159" s="104"/>
      <c r="FSK159" s="105"/>
      <c r="FSL159" s="106"/>
      <c r="FSM159" s="107"/>
      <c r="FSN159" s="108"/>
      <c r="FSO159" s="129"/>
      <c r="FSP159" s="130"/>
      <c r="FSQ159" s="70"/>
      <c r="FSR159" s="104"/>
      <c r="FSS159" s="105"/>
      <c r="FST159" s="106"/>
      <c r="FSU159" s="107"/>
      <c r="FSV159" s="108"/>
      <c r="FSW159" s="129"/>
      <c r="FSX159" s="130"/>
      <c r="FSY159" s="70"/>
      <c r="FSZ159" s="104"/>
      <c r="FTA159" s="105"/>
      <c r="FTB159" s="106"/>
      <c r="FTC159" s="107"/>
      <c r="FTD159" s="108"/>
      <c r="FTE159" s="129"/>
      <c r="FTF159" s="130"/>
      <c r="FTG159" s="70"/>
      <c r="FTH159" s="104"/>
      <c r="FTI159" s="105"/>
      <c r="FTJ159" s="106"/>
      <c r="FTK159" s="107"/>
      <c r="FTL159" s="108"/>
      <c r="FTM159" s="129"/>
      <c r="FTN159" s="130"/>
      <c r="FTO159" s="70"/>
      <c r="FTP159" s="104"/>
      <c r="FTQ159" s="105"/>
      <c r="FTR159" s="106"/>
      <c r="FTS159" s="107"/>
      <c r="FTT159" s="108"/>
      <c r="FTU159" s="129"/>
      <c r="FTV159" s="130"/>
      <c r="FTW159" s="70"/>
      <c r="FTX159" s="104"/>
      <c r="FTY159" s="105"/>
      <c r="FTZ159" s="106"/>
      <c r="FUA159" s="107"/>
      <c r="FUB159" s="108"/>
      <c r="FUC159" s="129"/>
      <c r="FUD159" s="130"/>
      <c r="FUE159" s="70"/>
      <c r="FUF159" s="104"/>
      <c r="FUG159" s="105"/>
      <c r="FUH159" s="106"/>
      <c r="FUI159" s="107"/>
      <c r="FUJ159" s="108"/>
      <c r="FUK159" s="129"/>
      <c r="FUL159" s="130"/>
      <c r="FUM159" s="70"/>
      <c r="FUN159" s="104"/>
      <c r="FUO159" s="105"/>
      <c r="FUP159" s="106"/>
      <c r="FUQ159" s="107"/>
      <c r="FUR159" s="108"/>
      <c r="FUS159" s="129"/>
      <c r="FUT159" s="130"/>
      <c r="FUU159" s="70"/>
      <c r="FUV159" s="104"/>
      <c r="FUW159" s="105"/>
      <c r="FUX159" s="106"/>
      <c r="FUY159" s="107"/>
      <c r="FUZ159" s="108"/>
      <c r="FVA159" s="129"/>
      <c r="FVB159" s="130"/>
      <c r="FVC159" s="70"/>
      <c r="FVD159" s="104"/>
      <c r="FVE159" s="105"/>
      <c r="FVF159" s="106"/>
      <c r="FVG159" s="107"/>
      <c r="FVH159" s="108"/>
      <c r="FVI159" s="129"/>
      <c r="FVJ159" s="130"/>
      <c r="FVK159" s="70"/>
      <c r="FVL159" s="104"/>
      <c r="FVM159" s="105"/>
      <c r="FVN159" s="106"/>
      <c r="FVO159" s="107"/>
      <c r="FVP159" s="108"/>
      <c r="FVQ159" s="129"/>
      <c r="FVR159" s="130"/>
      <c r="FVS159" s="70"/>
      <c r="FVT159" s="104"/>
      <c r="FVU159" s="105"/>
      <c r="FVV159" s="106"/>
      <c r="FVW159" s="107"/>
      <c r="FVX159" s="108"/>
      <c r="FVY159" s="129"/>
      <c r="FVZ159" s="130"/>
      <c r="FWA159" s="70"/>
      <c r="FWB159" s="104"/>
      <c r="FWC159" s="105"/>
      <c r="FWD159" s="106"/>
      <c r="FWE159" s="107"/>
      <c r="FWF159" s="108"/>
      <c r="FWG159" s="129"/>
      <c r="FWH159" s="130"/>
      <c r="FWI159" s="70"/>
      <c r="FWJ159" s="104"/>
      <c r="FWK159" s="105"/>
      <c r="FWL159" s="106"/>
      <c r="FWM159" s="107"/>
      <c r="FWN159" s="108"/>
      <c r="FWO159" s="129"/>
      <c r="FWP159" s="130"/>
      <c r="FWQ159" s="70"/>
      <c r="FWR159" s="104"/>
      <c r="FWS159" s="105"/>
      <c r="FWT159" s="106"/>
      <c r="FWU159" s="107"/>
      <c r="FWV159" s="108"/>
      <c r="FWW159" s="129"/>
      <c r="FWX159" s="130"/>
      <c r="FWY159" s="70"/>
      <c r="FWZ159" s="104"/>
      <c r="FXA159" s="105"/>
      <c r="FXB159" s="106"/>
      <c r="FXC159" s="107"/>
      <c r="FXD159" s="108"/>
      <c r="FXE159" s="129"/>
      <c r="FXF159" s="130"/>
      <c r="FXG159" s="70"/>
      <c r="FXH159" s="104"/>
      <c r="FXI159" s="105"/>
      <c r="FXJ159" s="106"/>
      <c r="FXK159" s="107"/>
      <c r="FXL159" s="108"/>
      <c r="FXM159" s="129"/>
      <c r="FXN159" s="130"/>
      <c r="FXO159" s="70"/>
      <c r="FXP159" s="104"/>
      <c r="FXQ159" s="105"/>
      <c r="FXR159" s="106"/>
      <c r="FXS159" s="107"/>
      <c r="FXT159" s="108"/>
      <c r="FXU159" s="129"/>
      <c r="FXV159" s="130"/>
      <c r="FXW159" s="70"/>
      <c r="FXX159" s="104"/>
      <c r="FXY159" s="105"/>
      <c r="FXZ159" s="106"/>
      <c r="FYA159" s="107"/>
      <c r="FYB159" s="108"/>
      <c r="FYC159" s="129"/>
      <c r="FYD159" s="130"/>
      <c r="FYE159" s="70"/>
      <c r="FYF159" s="104"/>
      <c r="FYG159" s="105"/>
      <c r="FYH159" s="106"/>
      <c r="FYI159" s="107"/>
      <c r="FYJ159" s="108"/>
      <c r="FYK159" s="129"/>
      <c r="FYL159" s="130"/>
      <c r="FYM159" s="70"/>
      <c r="FYN159" s="104"/>
      <c r="FYO159" s="105"/>
      <c r="FYP159" s="106"/>
      <c r="FYQ159" s="107"/>
      <c r="FYR159" s="108"/>
      <c r="FYS159" s="129"/>
      <c r="FYT159" s="130"/>
      <c r="FYU159" s="70"/>
      <c r="FYV159" s="104"/>
      <c r="FYW159" s="105"/>
      <c r="FYX159" s="106"/>
      <c r="FYY159" s="107"/>
      <c r="FYZ159" s="108"/>
      <c r="FZA159" s="129"/>
      <c r="FZB159" s="130"/>
      <c r="FZC159" s="70"/>
      <c r="FZD159" s="104"/>
      <c r="FZE159" s="105"/>
      <c r="FZF159" s="106"/>
      <c r="FZG159" s="107"/>
      <c r="FZH159" s="108"/>
      <c r="FZI159" s="129"/>
      <c r="FZJ159" s="130"/>
      <c r="FZK159" s="70"/>
      <c r="FZL159" s="104"/>
      <c r="FZM159" s="105"/>
      <c r="FZN159" s="106"/>
      <c r="FZO159" s="107"/>
      <c r="FZP159" s="108"/>
      <c r="FZQ159" s="129"/>
      <c r="FZR159" s="130"/>
      <c r="FZS159" s="70"/>
      <c r="FZT159" s="104"/>
      <c r="FZU159" s="105"/>
      <c r="FZV159" s="106"/>
      <c r="FZW159" s="107"/>
      <c r="FZX159" s="108"/>
      <c r="FZY159" s="129"/>
      <c r="FZZ159" s="130"/>
      <c r="GAA159" s="70"/>
      <c r="GAB159" s="104"/>
      <c r="GAC159" s="105"/>
      <c r="GAD159" s="106"/>
      <c r="GAE159" s="107"/>
      <c r="GAF159" s="108"/>
      <c r="GAG159" s="129"/>
      <c r="GAH159" s="130"/>
      <c r="GAI159" s="70"/>
      <c r="GAJ159" s="104"/>
      <c r="GAK159" s="105"/>
      <c r="GAL159" s="106"/>
      <c r="GAM159" s="107"/>
      <c r="GAN159" s="108"/>
      <c r="GAO159" s="129"/>
      <c r="GAP159" s="130"/>
      <c r="GAQ159" s="70"/>
      <c r="GAR159" s="104"/>
      <c r="GAS159" s="105"/>
      <c r="GAT159" s="106"/>
      <c r="GAU159" s="107"/>
      <c r="GAV159" s="108"/>
      <c r="GAW159" s="129"/>
      <c r="GAX159" s="130"/>
      <c r="GAY159" s="70"/>
      <c r="GAZ159" s="104"/>
      <c r="GBA159" s="105"/>
      <c r="GBB159" s="106"/>
      <c r="GBC159" s="107"/>
      <c r="GBD159" s="108"/>
      <c r="GBE159" s="129"/>
      <c r="GBF159" s="130"/>
      <c r="GBG159" s="70"/>
      <c r="GBH159" s="104"/>
      <c r="GBI159" s="105"/>
      <c r="GBJ159" s="106"/>
      <c r="GBK159" s="107"/>
      <c r="GBL159" s="108"/>
      <c r="GBM159" s="129"/>
      <c r="GBN159" s="130"/>
      <c r="GBO159" s="70"/>
      <c r="GBP159" s="104"/>
      <c r="GBQ159" s="105"/>
      <c r="GBR159" s="106"/>
      <c r="GBS159" s="107"/>
      <c r="GBT159" s="108"/>
      <c r="GBU159" s="129"/>
      <c r="GBV159" s="130"/>
      <c r="GBW159" s="70"/>
      <c r="GBX159" s="104"/>
      <c r="GBY159" s="105"/>
      <c r="GBZ159" s="106"/>
      <c r="GCA159" s="107"/>
      <c r="GCB159" s="108"/>
      <c r="GCC159" s="129"/>
      <c r="GCD159" s="130"/>
      <c r="GCE159" s="70"/>
      <c r="GCF159" s="104"/>
      <c r="GCG159" s="105"/>
      <c r="GCH159" s="106"/>
      <c r="GCI159" s="107"/>
      <c r="GCJ159" s="108"/>
      <c r="GCK159" s="129"/>
      <c r="GCL159" s="130"/>
      <c r="GCM159" s="70"/>
      <c r="GCN159" s="104"/>
      <c r="GCO159" s="105"/>
      <c r="GCP159" s="106"/>
      <c r="GCQ159" s="107"/>
      <c r="GCR159" s="108"/>
      <c r="GCS159" s="129"/>
      <c r="GCT159" s="130"/>
      <c r="GCU159" s="70"/>
      <c r="GCV159" s="104"/>
      <c r="GCW159" s="105"/>
      <c r="GCX159" s="106"/>
      <c r="GCY159" s="107"/>
      <c r="GCZ159" s="108"/>
      <c r="GDA159" s="129"/>
      <c r="GDB159" s="130"/>
      <c r="GDC159" s="70"/>
      <c r="GDD159" s="104"/>
      <c r="GDE159" s="105"/>
      <c r="GDF159" s="106"/>
      <c r="GDG159" s="107"/>
      <c r="GDH159" s="108"/>
      <c r="GDI159" s="129"/>
      <c r="GDJ159" s="130"/>
      <c r="GDK159" s="70"/>
      <c r="GDL159" s="104"/>
      <c r="GDM159" s="105"/>
      <c r="GDN159" s="106"/>
      <c r="GDO159" s="107"/>
      <c r="GDP159" s="108"/>
      <c r="GDQ159" s="129"/>
      <c r="GDR159" s="130"/>
      <c r="GDS159" s="70"/>
      <c r="GDT159" s="104"/>
      <c r="GDU159" s="105"/>
      <c r="GDV159" s="106"/>
      <c r="GDW159" s="107"/>
      <c r="GDX159" s="108"/>
      <c r="GDY159" s="129"/>
      <c r="GDZ159" s="130"/>
      <c r="GEA159" s="70"/>
      <c r="GEB159" s="104"/>
      <c r="GEC159" s="105"/>
      <c r="GED159" s="106"/>
      <c r="GEE159" s="107"/>
      <c r="GEF159" s="108"/>
      <c r="GEG159" s="129"/>
      <c r="GEH159" s="130"/>
      <c r="GEI159" s="70"/>
      <c r="GEJ159" s="104"/>
      <c r="GEK159" s="105"/>
      <c r="GEL159" s="106"/>
      <c r="GEM159" s="107"/>
      <c r="GEN159" s="108"/>
      <c r="GEO159" s="129"/>
      <c r="GEP159" s="130"/>
      <c r="GEQ159" s="70"/>
      <c r="GER159" s="104"/>
      <c r="GES159" s="105"/>
      <c r="GET159" s="106"/>
      <c r="GEU159" s="107"/>
      <c r="GEV159" s="108"/>
      <c r="GEW159" s="129"/>
      <c r="GEX159" s="130"/>
      <c r="GEY159" s="70"/>
      <c r="GEZ159" s="104"/>
      <c r="GFA159" s="105"/>
      <c r="GFB159" s="106"/>
      <c r="GFC159" s="107"/>
      <c r="GFD159" s="108"/>
      <c r="GFE159" s="129"/>
      <c r="GFF159" s="130"/>
      <c r="GFG159" s="70"/>
      <c r="GFH159" s="104"/>
      <c r="GFI159" s="105"/>
      <c r="GFJ159" s="106"/>
      <c r="GFK159" s="107"/>
      <c r="GFL159" s="108"/>
      <c r="GFM159" s="129"/>
      <c r="GFN159" s="130"/>
      <c r="GFO159" s="70"/>
      <c r="GFP159" s="104"/>
      <c r="GFQ159" s="105"/>
      <c r="GFR159" s="106"/>
      <c r="GFS159" s="107"/>
      <c r="GFT159" s="108"/>
      <c r="GFU159" s="129"/>
      <c r="GFV159" s="130"/>
      <c r="GFW159" s="70"/>
      <c r="GFX159" s="104"/>
      <c r="GFY159" s="105"/>
      <c r="GFZ159" s="106"/>
      <c r="GGA159" s="107"/>
      <c r="GGB159" s="108"/>
      <c r="GGC159" s="129"/>
      <c r="GGD159" s="130"/>
      <c r="GGE159" s="70"/>
      <c r="GGF159" s="104"/>
      <c r="GGG159" s="105"/>
      <c r="GGH159" s="106"/>
      <c r="GGI159" s="107"/>
      <c r="GGJ159" s="108"/>
      <c r="GGK159" s="129"/>
      <c r="GGL159" s="130"/>
      <c r="GGM159" s="70"/>
      <c r="GGN159" s="104"/>
      <c r="GGO159" s="105"/>
      <c r="GGP159" s="106"/>
      <c r="GGQ159" s="107"/>
      <c r="GGR159" s="108"/>
      <c r="GGS159" s="129"/>
      <c r="GGT159" s="130"/>
      <c r="GGU159" s="70"/>
      <c r="GGV159" s="104"/>
      <c r="GGW159" s="105"/>
      <c r="GGX159" s="106"/>
      <c r="GGY159" s="107"/>
      <c r="GGZ159" s="108"/>
      <c r="GHA159" s="129"/>
      <c r="GHB159" s="130"/>
      <c r="GHC159" s="70"/>
      <c r="GHD159" s="104"/>
      <c r="GHE159" s="105"/>
      <c r="GHF159" s="106"/>
      <c r="GHG159" s="107"/>
      <c r="GHH159" s="108"/>
      <c r="GHI159" s="129"/>
      <c r="GHJ159" s="130"/>
      <c r="GHK159" s="70"/>
      <c r="GHL159" s="104"/>
      <c r="GHM159" s="105"/>
      <c r="GHN159" s="106"/>
      <c r="GHO159" s="107"/>
      <c r="GHP159" s="108"/>
      <c r="GHQ159" s="129"/>
      <c r="GHR159" s="130"/>
      <c r="GHS159" s="70"/>
      <c r="GHT159" s="104"/>
      <c r="GHU159" s="105"/>
      <c r="GHV159" s="106"/>
      <c r="GHW159" s="107"/>
      <c r="GHX159" s="108"/>
      <c r="GHY159" s="129"/>
      <c r="GHZ159" s="130"/>
      <c r="GIA159" s="70"/>
      <c r="GIB159" s="104"/>
      <c r="GIC159" s="105"/>
      <c r="GID159" s="106"/>
      <c r="GIE159" s="107"/>
      <c r="GIF159" s="108"/>
      <c r="GIG159" s="129"/>
      <c r="GIH159" s="130"/>
      <c r="GII159" s="70"/>
      <c r="GIJ159" s="104"/>
      <c r="GIK159" s="105"/>
      <c r="GIL159" s="106"/>
      <c r="GIM159" s="107"/>
      <c r="GIN159" s="108"/>
      <c r="GIO159" s="129"/>
      <c r="GIP159" s="130"/>
      <c r="GIQ159" s="70"/>
      <c r="GIR159" s="104"/>
      <c r="GIS159" s="105"/>
      <c r="GIT159" s="106"/>
      <c r="GIU159" s="107"/>
      <c r="GIV159" s="108"/>
      <c r="GIW159" s="129"/>
      <c r="GIX159" s="130"/>
      <c r="GIY159" s="70"/>
      <c r="GIZ159" s="104"/>
      <c r="GJA159" s="105"/>
      <c r="GJB159" s="106"/>
      <c r="GJC159" s="107"/>
      <c r="GJD159" s="108"/>
      <c r="GJE159" s="129"/>
      <c r="GJF159" s="130"/>
      <c r="GJG159" s="70"/>
      <c r="GJH159" s="104"/>
      <c r="GJI159" s="105"/>
      <c r="GJJ159" s="106"/>
      <c r="GJK159" s="107"/>
      <c r="GJL159" s="108"/>
      <c r="GJM159" s="129"/>
      <c r="GJN159" s="130"/>
      <c r="GJO159" s="70"/>
      <c r="GJP159" s="104"/>
      <c r="GJQ159" s="105"/>
      <c r="GJR159" s="106"/>
      <c r="GJS159" s="107"/>
      <c r="GJT159" s="108"/>
      <c r="GJU159" s="129"/>
      <c r="GJV159" s="130"/>
      <c r="GJW159" s="70"/>
      <c r="GJX159" s="104"/>
      <c r="GJY159" s="105"/>
      <c r="GJZ159" s="106"/>
      <c r="GKA159" s="107"/>
      <c r="GKB159" s="108"/>
      <c r="GKC159" s="129"/>
      <c r="GKD159" s="130"/>
      <c r="GKE159" s="70"/>
      <c r="GKF159" s="104"/>
      <c r="GKG159" s="105"/>
      <c r="GKH159" s="106"/>
      <c r="GKI159" s="107"/>
      <c r="GKJ159" s="108"/>
      <c r="GKK159" s="129"/>
      <c r="GKL159" s="130"/>
      <c r="GKM159" s="70"/>
      <c r="GKN159" s="104"/>
      <c r="GKO159" s="105"/>
      <c r="GKP159" s="106"/>
      <c r="GKQ159" s="107"/>
      <c r="GKR159" s="108"/>
      <c r="GKS159" s="129"/>
      <c r="GKT159" s="130"/>
      <c r="GKU159" s="70"/>
      <c r="GKV159" s="104"/>
      <c r="GKW159" s="105"/>
      <c r="GKX159" s="106"/>
      <c r="GKY159" s="107"/>
      <c r="GKZ159" s="108"/>
      <c r="GLA159" s="129"/>
      <c r="GLB159" s="130"/>
      <c r="GLC159" s="70"/>
      <c r="GLD159" s="104"/>
      <c r="GLE159" s="105"/>
      <c r="GLF159" s="106"/>
      <c r="GLG159" s="107"/>
      <c r="GLH159" s="108"/>
      <c r="GLI159" s="129"/>
      <c r="GLJ159" s="130"/>
      <c r="GLK159" s="70"/>
      <c r="GLL159" s="104"/>
      <c r="GLM159" s="105"/>
      <c r="GLN159" s="106"/>
      <c r="GLO159" s="107"/>
      <c r="GLP159" s="108"/>
      <c r="GLQ159" s="129"/>
      <c r="GLR159" s="130"/>
      <c r="GLS159" s="70"/>
      <c r="GLT159" s="104"/>
      <c r="GLU159" s="105"/>
      <c r="GLV159" s="106"/>
      <c r="GLW159" s="107"/>
      <c r="GLX159" s="108"/>
      <c r="GLY159" s="129"/>
      <c r="GLZ159" s="130"/>
      <c r="GMA159" s="70"/>
      <c r="GMB159" s="104"/>
      <c r="GMC159" s="105"/>
      <c r="GMD159" s="106"/>
      <c r="GME159" s="107"/>
      <c r="GMF159" s="108"/>
      <c r="GMG159" s="129"/>
      <c r="GMH159" s="130"/>
      <c r="GMI159" s="70"/>
      <c r="GMJ159" s="104"/>
      <c r="GMK159" s="105"/>
      <c r="GML159" s="106"/>
      <c r="GMM159" s="107"/>
      <c r="GMN159" s="108"/>
      <c r="GMO159" s="129"/>
      <c r="GMP159" s="130"/>
      <c r="GMQ159" s="70"/>
      <c r="GMR159" s="104"/>
      <c r="GMS159" s="105"/>
      <c r="GMT159" s="106"/>
      <c r="GMU159" s="107"/>
      <c r="GMV159" s="108"/>
      <c r="GMW159" s="129"/>
      <c r="GMX159" s="130"/>
      <c r="GMY159" s="70"/>
      <c r="GMZ159" s="104"/>
      <c r="GNA159" s="105"/>
      <c r="GNB159" s="106"/>
      <c r="GNC159" s="107"/>
      <c r="GND159" s="108"/>
      <c r="GNE159" s="129"/>
      <c r="GNF159" s="130"/>
      <c r="GNG159" s="70"/>
      <c r="GNH159" s="104"/>
      <c r="GNI159" s="105"/>
      <c r="GNJ159" s="106"/>
      <c r="GNK159" s="107"/>
      <c r="GNL159" s="108"/>
      <c r="GNM159" s="129"/>
      <c r="GNN159" s="130"/>
      <c r="GNO159" s="70"/>
      <c r="GNP159" s="104"/>
      <c r="GNQ159" s="105"/>
      <c r="GNR159" s="106"/>
      <c r="GNS159" s="107"/>
      <c r="GNT159" s="108"/>
      <c r="GNU159" s="129"/>
      <c r="GNV159" s="130"/>
      <c r="GNW159" s="70"/>
      <c r="GNX159" s="104"/>
      <c r="GNY159" s="105"/>
      <c r="GNZ159" s="106"/>
      <c r="GOA159" s="107"/>
      <c r="GOB159" s="108"/>
      <c r="GOC159" s="129"/>
      <c r="GOD159" s="130"/>
      <c r="GOE159" s="70"/>
      <c r="GOF159" s="104"/>
      <c r="GOG159" s="105"/>
      <c r="GOH159" s="106"/>
      <c r="GOI159" s="107"/>
      <c r="GOJ159" s="108"/>
      <c r="GOK159" s="129"/>
      <c r="GOL159" s="130"/>
      <c r="GOM159" s="70"/>
      <c r="GON159" s="104"/>
      <c r="GOO159" s="105"/>
      <c r="GOP159" s="106"/>
      <c r="GOQ159" s="107"/>
      <c r="GOR159" s="108"/>
      <c r="GOS159" s="129"/>
      <c r="GOT159" s="130"/>
      <c r="GOU159" s="70"/>
      <c r="GOV159" s="104"/>
      <c r="GOW159" s="105"/>
      <c r="GOX159" s="106"/>
      <c r="GOY159" s="107"/>
      <c r="GOZ159" s="108"/>
      <c r="GPA159" s="129"/>
      <c r="GPB159" s="130"/>
      <c r="GPC159" s="70"/>
      <c r="GPD159" s="104"/>
      <c r="GPE159" s="105"/>
      <c r="GPF159" s="106"/>
      <c r="GPG159" s="107"/>
      <c r="GPH159" s="108"/>
      <c r="GPI159" s="129"/>
      <c r="GPJ159" s="130"/>
      <c r="GPK159" s="70"/>
      <c r="GPL159" s="104"/>
      <c r="GPM159" s="105"/>
      <c r="GPN159" s="106"/>
      <c r="GPO159" s="107"/>
      <c r="GPP159" s="108"/>
      <c r="GPQ159" s="129"/>
      <c r="GPR159" s="130"/>
      <c r="GPS159" s="70"/>
      <c r="GPT159" s="104"/>
      <c r="GPU159" s="105"/>
      <c r="GPV159" s="106"/>
      <c r="GPW159" s="107"/>
      <c r="GPX159" s="108"/>
      <c r="GPY159" s="129"/>
      <c r="GPZ159" s="130"/>
      <c r="GQA159" s="70"/>
      <c r="GQB159" s="104"/>
      <c r="GQC159" s="105"/>
      <c r="GQD159" s="106"/>
      <c r="GQE159" s="107"/>
      <c r="GQF159" s="108"/>
      <c r="GQG159" s="129"/>
      <c r="GQH159" s="130"/>
      <c r="GQI159" s="70"/>
      <c r="GQJ159" s="104"/>
      <c r="GQK159" s="105"/>
      <c r="GQL159" s="106"/>
      <c r="GQM159" s="107"/>
      <c r="GQN159" s="108"/>
      <c r="GQO159" s="129"/>
      <c r="GQP159" s="130"/>
      <c r="GQQ159" s="70"/>
      <c r="GQR159" s="104"/>
      <c r="GQS159" s="105"/>
      <c r="GQT159" s="106"/>
      <c r="GQU159" s="107"/>
      <c r="GQV159" s="108"/>
      <c r="GQW159" s="129"/>
      <c r="GQX159" s="130"/>
      <c r="GQY159" s="70"/>
      <c r="GQZ159" s="104"/>
      <c r="GRA159" s="105"/>
      <c r="GRB159" s="106"/>
      <c r="GRC159" s="107"/>
      <c r="GRD159" s="108"/>
      <c r="GRE159" s="129"/>
      <c r="GRF159" s="130"/>
      <c r="GRG159" s="70"/>
      <c r="GRH159" s="104"/>
      <c r="GRI159" s="105"/>
      <c r="GRJ159" s="106"/>
      <c r="GRK159" s="107"/>
      <c r="GRL159" s="108"/>
      <c r="GRM159" s="129"/>
      <c r="GRN159" s="130"/>
      <c r="GRO159" s="70"/>
      <c r="GRP159" s="104"/>
      <c r="GRQ159" s="105"/>
      <c r="GRR159" s="106"/>
      <c r="GRS159" s="107"/>
      <c r="GRT159" s="108"/>
      <c r="GRU159" s="129"/>
      <c r="GRV159" s="130"/>
      <c r="GRW159" s="70"/>
      <c r="GRX159" s="104"/>
      <c r="GRY159" s="105"/>
      <c r="GRZ159" s="106"/>
      <c r="GSA159" s="107"/>
      <c r="GSB159" s="108"/>
      <c r="GSC159" s="129"/>
      <c r="GSD159" s="130"/>
      <c r="GSE159" s="70"/>
      <c r="GSF159" s="104"/>
      <c r="GSG159" s="105"/>
      <c r="GSH159" s="106"/>
      <c r="GSI159" s="107"/>
      <c r="GSJ159" s="108"/>
      <c r="GSK159" s="129"/>
      <c r="GSL159" s="130"/>
      <c r="GSM159" s="70"/>
      <c r="GSN159" s="104"/>
      <c r="GSO159" s="105"/>
      <c r="GSP159" s="106"/>
      <c r="GSQ159" s="107"/>
      <c r="GSR159" s="108"/>
      <c r="GSS159" s="129"/>
      <c r="GST159" s="130"/>
      <c r="GSU159" s="70"/>
      <c r="GSV159" s="104"/>
      <c r="GSW159" s="105"/>
      <c r="GSX159" s="106"/>
      <c r="GSY159" s="107"/>
      <c r="GSZ159" s="108"/>
      <c r="GTA159" s="129"/>
      <c r="GTB159" s="130"/>
      <c r="GTC159" s="70"/>
      <c r="GTD159" s="104"/>
      <c r="GTE159" s="105"/>
      <c r="GTF159" s="106"/>
      <c r="GTG159" s="107"/>
      <c r="GTH159" s="108"/>
      <c r="GTI159" s="129"/>
      <c r="GTJ159" s="130"/>
      <c r="GTK159" s="70"/>
      <c r="GTL159" s="104"/>
      <c r="GTM159" s="105"/>
      <c r="GTN159" s="106"/>
      <c r="GTO159" s="107"/>
      <c r="GTP159" s="108"/>
      <c r="GTQ159" s="129"/>
      <c r="GTR159" s="130"/>
      <c r="GTS159" s="70"/>
      <c r="GTT159" s="104"/>
      <c r="GTU159" s="105"/>
      <c r="GTV159" s="106"/>
      <c r="GTW159" s="107"/>
      <c r="GTX159" s="108"/>
      <c r="GTY159" s="129"/>
      <c r="GTZ159" s="130"/>
      <c r="GUA159" s="70"/>
      <c r="GUB159" s="104"/>
      <c r="GUC159" s="105"/>
      <c r="GUD159" s="106"/>
      <c r="GUE159" s="107"/>
      <c r="GUF159" s="108"/>
      <c r="GUG159" s="129"/>
      <c r="GUH159" s="130"/>
      <c r="GUI159" s="70"/>
      <c r="GUJ159" s="104"/>
      <c r="GUK159" s="105"/>
      <c r="GUL159" s="106"/>
      <c r="GUM159" s="107"/>
      <c r="GUN159" s="108"/>
      <c r="GUO159" s="129"/>
      <c r="GUP159" s="130"/>
      <c r="GUQ159" s="70"/>
      <c r="GUR159" s="104"/>
      <c r="GUS159" s="105"/>
      <c r="GUT159" s="106"/>
      <c r="GUU159" s="107"/>
      <c r="GUV159" s="108"/>
      <c r="GUW159" s="129"/>
      <c r="GUX159" s="130"/>
      <c r="GUY159" s="70"/>
      <c r="GUZ159" s="104"/>
      <c r="GVA159" s="105"/>
      <c r="GVB159" s="106"/>
      <c r="GVC159" s="107"/>
      <c r="GVD159" s="108"/>
      <c r="GVE159" s="129"/>
      <c r="GVF159" s="130"/>
      <c r="GVG159" s="70"/>
      <c r="GVH159" s="104"/>
      <c r="GVI159" s="105"/>
      <c r="GVJ159" s="106"/>
      <c r="GVK159" s="107"/>
      <c r="GVL159" s="108"/>
      <c r="GVM159" s="129"/>
      <c r="GVN159" s="130"/>
      <c r="GVO159" s="70"/>
      <c r="GVP159" s="104"/>
      <c r="GVQ159" s="105"/>
      <c r="GVR159" s="106"/>
      <c r="GVS159" s="107"/>
      <c r="GVT159" s="108"/>
      <c r="GVU159" s="129"/>
      <c r="GVV159" s="130"/>
      <c r="GVW159" s="70"/>
      <c r="GVX159" s="104"/>
      <c r="GVY159" s="105"/>
      <c r="GVZ159" s="106"/>
      <c r="GWA159" s="107"/>
      <c r="GWB159" s="108"/>
      <c r="GWC159" s="129"/>
      <c r="GWD159" s="130"/>
      <c r="GWE159" s="70"/>
      <c r="GWF159" s="104"/>
      <c r="GWG159" s="105"/>
      <c r="GWH159" s="106"/>
      <c r="GWI159" s="107"/>
      <c r="GWJ159" s="108"/>
      <c r="GWK159" s="129"/>
      <c r="GWL159" s="130"/>
      <c r="GWM159" s="70"/>
      <c r="GWN159" s="104"/>
      <c r="GWO159" s="105"/>
      <c r="GWP159" s="106"/>
      <c r="GWQ159" s="107"/>
      <c r="GWR159" s="108"/>
      <c r="GWS159" s="129"/>
      <c r="GWT159" s="130"/>
      <c r="GWU159" s="70"/>
      <c r="GWV159" s="104"/>
      <c r="GWW159" s="105"/>
      <c r="GWX159" s="106"/>
      <c r="GWY159" s="107"/>
      <c r="GWZ159" s="108"/>
      <c r="GXA159" s="129"/>
      <c r="GXB159" s="130"/>
      <c r="GXC159" s="70"/>
      <c r="GXD159" s="104"/>
      <c r="GXE159" s="105"/>
      <c r="GXF159" s="106"/>
      <c r="GXG159" s="107"/>
      <c r="GXH159" s="108"/>
      <c r="GXI159" s="129"/>
      <c r="GXJ159" s="130"/>
      <c r="GXK159" s="70"/>
      <c r="GXL159" s="104"/>
      <c r="GXM159" s="105"/>
      <c r="GXN159" s="106"/>
      <c r="GXO159" s="107"/>
      <c r="GXP159" s="108"/>
      <c r="GXQ159" s="129"/>
      <c r="GXR159" s="130"/>
      <c r="GXS159" s="70"/>
      <c r="GXT159" s="104"/>
      <c r="GXU159" s="105"/>
      <c r="GXV159" s="106"/>
      <c r="GXW159" s="107"/>
      <c r="GXX159" s="108"/>
      <c r="GXY159" s="129"/>
      <c r="GXZ159" s="130"/>
      <c r="GYA159" s="70"/>
      <c r="GYB159" s="104"/>
      <c r="GYC159" s="105"/>
      <c r="GYD159" s="106"/>
      <c r="GYE159" s="107"/>
      <c r="GYF159" s="108"/>
      <c r="GYG159" s="129"/>
      <c r="GYH159" s="130"/>
      <c r="GYI159" s="70"/>
      <c r="GYJ159" s="104"/>
      <c r="GYK159" s="105"/>
      <c r="GYL159" s="106"/>
      <c r="GYM159" s="107"/>
      <c r="GYN159" s="108"/>
      <c r="GYO159" s="129"/>
      <c r="GYP159" s="130"/>
      <c r="GYQ159" s="70"/>
      <c r="GYR159" s="104"/>
      <c r="GYS159" s="105"/>
      <c r="GYT159" s="106"/>
      <c r="GYU159" s="107"/>
      <c r="GYV159" s="108"/>
      <c r="GYW159" s="129"/>
      <c r="GYX159" s="130"/>
      <c r="GYY159" s="70"/>
      <c r="GYZ159" s="104"/>
      <c r="GZA159" s="105"/>
      <c r="GZB159" s="106"/>
      <c r="GZC159" s="107"/>
      <c r="GZD159" s="108"/>
      <c r="GZE159" s="129"/>
      <c r="GZF159" s="130"/>
      <c r="GZG159" s="70"/>
      <c r="GZH159" s="104"/>
      <c r="GZI159" s="105"/>
      <c r="GZJ159" s="106"/>
      <c r="GZK159" s="107"/>
      <c r="GZL159" s="108"/>
      <c r="GZM159" s="129"/>
      <c r="GZN159" s="130"/>
      <c r="GZO159" s="70"/>
      <c r="GZP159" s="104"/>
      <c r="GZQ159" s="105"/>
      <c r="GZR159" s="106"/>
      <c r="GZS159" s="107"/>
      <c r="GZT159" s="108"/>
      <c r="GZU159" s="129"/>
      <c r="GZV159" s="130"/>
      <c r="GZW159" s="70"/>
      <c r="GZX159" s="104"/>
      <c r="GZY159" s="105"/>
      <c r="GZZ159" s="106"/>
      <c r="HAA159" s="107"/>
      <c r="HAB159" s="108"/>
      <c r="HAC159" s="129"/>
      <c r="HAD159" s="130"/>
      <c r="HAE159" s="70"/>
      <c r="HAF159" s="104"/>
      <c r="HAG159" s="105"/>
      <c r="HAH159" s="106"/>
      <c r="HAI159" s="107"/>
      <c r="HAJ159" s="108"/>
      <c r="HAK159" s="129"/>
      <c r="HAL159" s="130"/>
      <c r="HAM159" s="70"/>
      <c r="HAN159" s="104"/>
      <c r="HAO159" s="105"/>
      <c r="HAP159" s="106"/>
      <c r="HAQ159" s="107"/>
      <c r="HAR159" s="108"/>
      <c r="HAS159" s="129"/>
      <c r="HAT159" s="130"/>
      <c r="HAU159" s="70"/>
      <c r="HAV159" s="104"/>
      <c r="HAW159" s="105"/>
      <c r="HAX159" s="106"/>
      <c r="HAY159" s="107"/>
      <c r="HAZ159" s="108"/>
      <c r="HBA159" s="129"/>
      <c r="HBB159" s="130"/>
      <c r="HBC159" s="70"/>
      <c r="HBD159" s="104"/>
      <c r="HBE159" s="105"/>
      <c r="HBF159" s="106"/>
      <c r="HBG159" s="107"/>
      <c r="HBH159" s="108"/>
      <c r="HBI159" s="129"/>
      <c r="HBJ159" s="130"/>
      <c r="HBK159" s="70"/>
      <c r="HBL159" s="104"/>
      <c r="HBM159" s="105"/>
      <c r="HBN159" s="106"/>
      <c r="HBO159" s="107"/>
      <c r="HBP159" s="108"/>
      <c r="HBQ159" s="129"/>
      <c r="HBR159" s="130"/>
      <c r="HBS159" s="70"/>
      <c r="HBT159" s="104"/>
      <c r="HBU159" s="105"/>
      <c r="HBV159" s="106"/>
      <c r="HBW159" s="107"/>
      <c r="HBX159" s="108"/>
      <c r="HBY159" s="129"/>
      <c r="HBZ159" s="130"/>
      <c r="HCA159" s="70"/>
      <c r="HCB159" s="104"/>
      <c r="HCC159" s="105"/>
      <c r="HCD159" s="106"/>
      <c r="HCE159" s="107"/>
      <c r="HCF159" s="108"/>
      <c r="HCG159" s="129"/>
      <c r="HCH159" s="130"/>
      <c r="HCI159" s="70"/>
      <c r="HCJ159" s="104"/>
      <c r="HCK159" s="105"/>
      <c r="HCL159" s="106"/>
      <c r="HCM159" s="107"/>
      <c r="HCN159" s="108"/>
      <c r="HCO159" s="129"/>
      <c r="HCP159" s="130"/>
      <c r="HCQ159" s="70"/>
      <c r="HCR159" s="104"/>
      <c r="HCS159" s="105"/>
      <c r="HCT159" s="106"/>
      <c r="HCU159" s="107"/>
      <c r="HCV159" s="108"/>
      <c r="HCW159" s="129"/>
      <c r="HCX159" s="130"/>
      <c r="HCY159" s="70"/>
      <c r="HCZ159" s="104"/>
      <c r="HDA159" s="105"/>
      <c r="HDB159" s="106"/>
      <c r="HDC159" s="107"/>
      <c r="HDD159" s="108"/>
      <c r="HDE159" s="129"/>
      <c r="HDF159" s="130"/>
      <c r="HDG159" s="70"/>
      <c r="HDH159" s="104"/>
      <c r="HDI159" s="105"/>
      <c r="HDJ159" s="106"/>
      <c r="HDK159" s="107"/>
      <c r="HDL159" s="108"/>
      <c r="HDM159" s="129"/>
      <c r="HDN159" s="130"/>
      <c r="HDO159" s="70"/>
      <c r="HDP159" s="104"/>
      <c r="HDQ159" s="105"/>
      <c r="HDR159" s="106"/>
      <c r="HDS159" s="107"/>
      <c r="HDT159" s="108"/>
      <c r="HDU159" s="129"/>
      <c r="HDV159" s="130"/>
      <c r="HDW159" s="70"/>
      <c r="HDX159" s="104"/>
      <c r="HDY159" s="105"/>
      <c r="HDZ159" s="106"/>
      <c r="HEA159" s="107"/>
      <c r="HEB159" s="108"/>
      <c r="HEC159" s="129"/>
      <c r="HED159" s="130"/>
      <c r="HEE159" s="70"/>
      <c r="HEF159" s="104"/>
      <c r="HEG159" s="105"/>
      <c r="HEH159" s="106"/>
      <c r="HEI159" s="107"/>
      <c r="HEJ159" s="108"/>
      <c r="HEK159" s="129"/>
      <c r="HEL159" s="130"/>
      <c r="HEM159" s="70"/>
      <c r="HEN159" s="104"/>
      <c r="HEO159" s="105"/>
      <c r="HEP159" s="106"/>
      <c r="HEQ159" s="107"/>
      <c r="HER159" s="108"/>
      <c r="HES159" s="129"/>
      <c r="HET159" s="130"/>
      <c r="HEU159" s="70"/>
      <c r="HEV159" s="104"/>
      <c r="HEW159" s="105"/>
      <c r="HEX159" s="106"/>
      <c r="HEY159" s="107"/>
      <c r="HEZ159" s="108"/>
      <c r="HFA159" s="129"/>
      <c r="HFB159" s="130"/>
      <c r="HFC159" s="70"/>
      <c r="HFD159" s="104"/>
      <c r="HFE159" s="105"/>
      <c r="HFF159" s="106"/>
      <c r="HFG159" s="107"/>
      <c r="HFH159" s="108"/>
      <c r="HFI159" s="129"/>
      <c r="HFJ159" s="130"/>
      <c r="HFK159" s="70"/>
      <c r="HFL159" s="104"/>
      <c r="HFM159" s="105"/>
      <c r="HFN159" s="106"/>
      <c r="HFO159" s="107"/>
      <c r="HFP159" s="108"/>
      <c r="HFQ159" s="129"/>
      <c r="HFR159" s="130"/>
      <c r="HFS159" s="70"/>
      <c r="HFT159" s="104"/>
      <c r="HFU159" s="105"/>
      <c r="HFV159" s="106"/>
      <c r="HFW159" s="107"/>
      <c r="HFX159" s="108"/>
      <c r="HFY159" s="129"/>
      <c r="HFZ159" s="130"/>
      <c r="HGA159" s="70"/>
      <c r="HGB159" s="104"/>
      <c r="HGC159" s="105"/>
      <c r="HGD159" s="106"/>
      <c r="HGE159" s="107"/>
      <c r="HGF159" s="108"/>
      <c r="HGG159" s="129"/>
      <c r="HGH159" s="130"/>
      <c r="HGI159" s="70"/>
      <c r="HGJ159" s="104"/>
      <c r="HGK159" s="105"/>
      <c r="HGL159" s="106"/>
      <c r="HGM159" s="107"/>
      <c r="HGN159" s="108"/>
      <c r="HGO159" s="129"/>
      <c r="HGP159" s="130"/>
      <c r="HGQ159" s="70"/>
      <c r="HGR159" s="104"/>
      <c r="HGS159" s="105"/>
      <c r="HGT159" s="106"/>
      <c r="HGU159" s="107"/>
      <c r="HGV159" s="108"/>
      <c r="HGW159" s="129"/>
      <c r="HGX159" s="130"/>
      <c r="HGY159" s="70"/>
      <c r="HGZ159" s="104"/>
      <c r="HHA159" s="105"/>
      <c r="HHB159" s="106"/>
      <c r="HHC159" s="107"/>
      <c r="HHD159" s="108"/>
      <c r="HHE159" s="129"/>
      <c r="HHF159" s="130"/>
      <c r="HHG159" s="70"/>
      <c r="HHH159" s="104"/>
      <c r="HHI159" s="105"/>
      <c r="HHJ159" s="106"/>
      <c r="HHK159" s="107"/>
      <c r="HHL159" s="108"/>
      <c r="HHM159" s="129"/>
      <c r="HHN159" s="130"/>
      <c r="HHO159" s="70"/>
      <c r="HHP159" s="104"/>
      <c r="HHQ159" s="105"/>
      <c r="HHR159" s="106"/>
      <c r="HHS159" s="107"/>
      <c r="HHT159" s="108"/>
      <c r="HHU159" s="129"/>
      <c r="HHV159" s="130"/>
      <c r="HHW159" s="70"/>
      <c r="HHX159" s="104"/>
      <c r="HHY159" s="105"/>
      <c r="HHZ159" s="106"/>
      <c r="HIA159" s="107"/>
      <c r="HIB159" s="108"/>
      <c r="HIC159" s="129"/>
      <c r="HID159" s="130"/>
      <c r="HIE159" s="70"/>
      <c r="HIF159" s="104"/>
      <c r="HIG159" s="105"/>
      <c r="HIH159" s="106"/>
      <c r="HII159" s="107"/>
      <c r="HIJ159" s="108"/>
      <c r="HIK159" s="129"/>
      <c r="HIL159" s="130"/>
      <c r="HIM159" s="70"/>
      <c r="HIN159" s="104"/>
      <c r="HIO159" s="105"/>
      <c r="HIP159" s="106"/>
      <c r="HIQ159" s="107"/>
      <c r="HIR159" s="108"/>
      <c r="HIS159" s="129"/>
      <c r="HIT159" s="130"/>
      <c r="HIU159" s="70"/>
      <c r="HIV159" s="104"/>
      <c r="HIW159" s="105"/>
      <c r="HIX159" s="106"/>
      <c r="HIY159" s="107"/>
      <c r="HIZ159" s="108"/>
      <c r="HJA159" s="129"/>
      <c r="HJB159" s="130"/>
      <c r="HJC159" s="70"/>
      <c r="HJD159" s="104"/>
      <c r="HJE159" s="105"/>
      <c r="HJF159" s="106"/>
      <c r="HJG159" s="107"/>
      <c r="HJH159" s="108"/>
      <c r="HJI159" s="129"/>
      <c r="HJJ159" s="130"/>
      <c r="HJK159" s="70"/>
      <c r="HJL159" s="104"/>
      <c r="HJM159" s="105"/>
      <c r="HJN159" s="106"/>
      <c r="HJO159" s="107"/>
      <c r="HJP159" s="108"/>
      <c r="HJQ159" s="129"/>
      <c r="HJR159" s="130"/>
      <c r="HJS159" s="70"/>
      <c r="HJT159" s="104"/>
      <c r="HJU159" s="105"/>
      <c r="HJV159" s="106"/>
      <c r="HJW159" s="107"/>
      <c r="HJX159" s="108"/>
      <c r="HJY159" s="129"/>
      <c r="HJZ159" s="130"/>
      <c r="HKA159" s="70"/>
      <c r="HKB159" s="104"/>
      <c r="HKC159" s="105"/>
      <c r="HKD159" s="106"/>
      <c r="HKE159" s="107"/>
      <c r="HKF159" s="108"/>
      <c r="HKG159" s="129"/>
      <c r="HKH159" s="130"/>
      <c r="HKI159" s="70"/>
      <c r="HKJ159" s="104"/>
      <c r="HKK159" s="105"/>
      <c r="HKL159" s="106"/>
      <c r="HKM159" s="107"/>
      <c r="HKN159" s="108"/>
      <c r="HKO159" s="129"/>
      <c r="HKP159" s="130"/>
      <c r="HKQ159" s="70"/>
      <c r="HKR159" s="104"/>
      <c r="HKS159" s="105"/>
      <c r="HKT159" s="106"/>
      <c r="HKU159" s="107"/>
      <c r="HKV159" s="108"/>
      <c r="HKW159" s="129"/>
      <c r="HKX159" s="130"/>
      <c r="HKY159" s="70"/>
      <c r="HKZ159" s="104"/>
      <c r="HLA159" s="105"/>
      <c r="HLB159" s="106"/>
      <c r="HLC159" s="107"/>
      <c r="HLD159" s="108"/>
      <c r="HLE159" s="129"/>
      <c r="HLF159" s="130"/>
      <c r="HLG159" s="70"/>
      <c r="HLH159" s="104"/>
      <c r="HLI159" s="105"/>
      <c r="HLJ159" s="106"/>
      <c r="HLK159" s="107"/>
      <c r="HLL159" s="108"/>
      <c r="HLM159" s="129"/>
      <c r="HLN159" s="130"/>
      <c r="HLO159" s="70"/>
      <c r="HLP159" s="104"/>
      <c r="HLQ159" s="105"/>
      <c r="HLR159" s="106"/>
      <c r="HLS159" s="107"/>
      <c r="HLT159" s="108"/>
      <c r="HLU159" s="129"/>
      <c r="HLV159" s="130"/>
      <c r="HLW159" s="70"/>
      <c r="HLX159" s="104"/>
      <c r="HLY159" s="105"/>
      <c r="HLZ159" s="106"/>
      <c r="HMA159" s="107"/>
      <c r="HMB159" s="108"/>
      <c r="HMC159" s="129"/>
      <c r="HMD159" s="130"/>
      <c r="HME159" s="70"/>
      <c r="HMF159" s="104"/>
      <c r="HMG159" s="105"/>
      <c r="HMH159" s="106"/>
      <c r="HMI159" s="107"/>
      <c r="HMJ159" s="108"/>
      <c r="HMK159" s="129"/>
      <c r="HML159" s="130"/>
      <c r="HMM159" s="70"/>
      <c r="HMN159" s="104"/>
      <c r="HMO159" s="105"/>
      <c r="HMP159" s="106"/>
      <c r="HMQ159" s="107"/>
      <c r="HMR159" s="108"/>
      <c r="HMS159" s="129"/>
      <c r="HMT159" s="130"/>
      <c r="HMU159" s="70"/>
      <c r="HMV159" s="104"/>
      <c r="HMW159" s="105"/>
      <c r="HMX159" s="106"/>
      <c r="HMY159" s="107"/>
      <c r="HMZ159" s="108"/>
      <c r="HNA159" s="129"/>
      <c r="HNB159" s="130"/>
      <c r="HNC159" s="70"/>
      <c r="HND159" s="104"/>
      <c r="HNE159" s="105"/>
      <c r="HNF159" s="106"/>
      <c r="HNG159" s="107"/>
      <c r="HNH159" s="108"/>
      <c r="HNI159" s="129"/>
      <c r="HNJ159" s="130"/>
      <c r="HNK159" s="70"/>
      <c r="HNL159" s="104"/>
      <c r="HNM159" s="105"/>
      <c r="HNN159" s="106"/>
      <c r="HNO159" s="107"/>
      <c r="HNP159" s="108"/>
      <c r="HNQ159" s="129"/>
      <c r="HNR159" s="130"/>
      <c r="HNS159" s="70"/>
      <c r="HNT159" s="104"/>
      <c r="HNU159" s="105"/>
      <c r="HNV159" s="106"/>
      <c r="HNW159" s="107"/>
      <c r="HNX159" s="108"/>
      <c r="HNY159" s="129"/>
      <c r="HNZ159" s="130"/>
      <c r="HOA159" s="70"/>
      <c r="HOB159" s="104"/>
      <c r="HOC159" s="105"/>
      <c r="HOD159" s="106"/>
      <c r="HOE159" s="107"/>
      <c r="HOF159" s="108"/>
      <c r="HOG159" s="129"/>
      <c r="HOH159" s="130"/>
      <c r="HOI159" s="70"/>
      <c r="HOJ159" s="104"/>
      <c r="HOK159" s="105"/>
      <c r="HOL159" s="106"/>
      <c r="HOM159" s="107"/>
      <c r="HON159" s="108"/>
      <c r="HOO159" s="129"/>
      <c r="HOP159" s="130"/>
      <c r="HOQ159" s="70"/>
      <c r="HOR159" s="104"/>
      <c r="HOS159" s="105"/>
      <c r="HOT159" s="106"/>
      <c r="HOU159" s="107"/>
      <c r="HOV159" s="108"/>
      <c r="HOW159" s="129"/>
      <c r="HOX159" s="130"/>
      <c r="HOY159" s="70"/>
      <c r="HOZ159" s="104"/>
      <c r="HPA159" s="105"/>
      <c r="HPB159" s="106"/>
      <c r="HPC159" s="107"/>
      <c r="HPD159" s="108"/>
      <c r="HPE159" s="129"/>
      <c r="HPF159" s="130"/>
      <c r="HPG159" s="70"/>
      <c r="HPH159" s="104"/>
      <c r="HPI159" s="105"/>
      <c r="HPJ159" s="106"/>
      <c r="HPK159" s="107"/>
      <c r="HPL159" s="108"/>
      <c r="HPM159" s="129"/>
      <c r="HPN159" s="130"/>
      <c r="HPO159" s="70"/>
      <c r="HPP159" s="104"/>
      <c r="HPQ159" s="105"/>
      <c r="HPR159" s="106"/>
      <c r="HPS159" s="107"/>
      <c r="HPT159" s="108"/>
      <c r="HPU159" s="129"/>
      <c r="HPV159" s="130"/>
      <c r="HPW159" s="70"/>
      <c r="HPX159" s="104"/>
      <c r="HPY159" s="105"/>
      <c r="HPZ159" s="106"/>
      <c r="HQA159" s="107"/>
      <c r="HQB159" s="108"/>
      <c r="HQC159" s="129"/>
      <c r="HQD159" s="130"/>
      <c r="HQE159" s="70"/>
      <c r="HQF159" s="104"/>
      <c r="HQG159" s="105"/>
      <c r="HQH159" s="106"/>
      <c r="HQI159" s="107"/>
      <c r="HQJ159" s="108"/>
      <c r="HQK159" s="129"/>
      <c r="HQL159" s="130"/>
      <c r="HQM159" s="70"/>
      <c r="HQN159" s="104"/>
      <c r="HQO159" s="105"/>
      <c r="HQP159" s="106"/>
      <c r="HQQ159" s="107"/>
      <c r="HQR159" s="108"/>
      <c r="HQS159" s="129"/>
      <c r="HQT159" s="130"/>
      <c r="HQU159" s="70"/>
      <c r="HQV159" s="104"/>
      <c r="HQW159" s="105"/>
      <c r="HQX159" s="106"/>
      <c r="HQY159" s="107"/>
      <c r="HQZ159" s="108"/>
      <c r="HRA159" s="129"/>
      <c r="HRB159" s="130"/>
      <c r="HRC159" s="70"/>
      <c r="HRD159" s="104"/>
      <c r="HRE159" s="105"/>
      <c r="HRF159" s="106"/>
      <c r="HRG159" s="107"/>
      <c r="HRH159" s="108"/>
      <c r="HRI159" s="129"/>
      <c r="HRJ159" s="130"/>
      <c r="HRK159" s="70"/>
      <c r="HRL159" s="104"/>
      <c r="HRM159" s="105"/>
      <c r="HRN159" s="106"/>
      <c r="HRO159" s="107"/>
      <c r="HRP159" s="108"/>
      <c r="HRQ159" s="129"/>
      <c r="HRR159" s="130"/>
      <c r="HRS159" s="70"/>
      <c r="HRT159" s="104"/>
      <c r="HRU159" s="105"/>
      <c r="HRV159" s="106"/>
      <c r="HRW159" s="107"/>
      <c r="HRX159" s="108"/>
      <c r="HRY159" s="129"/>
      <c r="HRZ159" s="130"/>
      <c r="HSA159" s="70"/>
      <c r="HSB159" s="104"/>
      <c r="HSC159" s="105"/>
      <c r="HSD159" s="106"/>
      <c r="HSE159" s="107"/>
      <c r="HSF159" s="108"/>
      <c r="HSG159" s="129"/>
      <c r="HSH159" s="130"/>
      <c r="HSI159" s="70"/>
      <c r="HSJ159" s="104"/>
      <c r="HSK159" s="105"/>
      <c r="HSL159" s="106"/>
      <c r="HSM159" s="107"/>
      <c r="HSN159" s="108"/>
      <c r="HSO159" s="129"/>
      <c r="HSP159" s="130"/>
      <c r="HSQ159" s="70"/>
      <c r="HSR159" s="104"/>
      <c r="HSS159" s="105"/>
      <c r="HST159" s="106"/>
      <c r="HSU159" s="107"/>
      <c r="HSV159" s="108"/>
      <c r="HSW159" s="129"/>
      <c r="HSX159" s="130"/>
      <c r="HSY159" s="70"/>
      <c r="HSZ159" s="104"/>
      <c r="HTA159" s="105"/>
      <c r="HTB159" s="106"/>
      <c r="HTC159" s="107"/>
      <c r="HTD159" s="108"/>
      <c r="HTE159" s="129"/>
      <c r="HTF159" s="130"/>
      <c r="HTG159" s="70"/>
      <c r="HTH159" s="104"/>
      <c r="HTI159" s="105"/>
      <c r="HTJ159" s="106"/>
      <c r="HTK159" s="107"/>
      <c r="HTL159" s="108"/>
      <c r="HTM159" s="129"/>
      <c r="HTN159" s="130"/>
      <c r="HTO159" s="70"/>
      <c r="HTP159" s="104"/>
      <c r="HTQ159" s="105"/>
      <c r="HTR159" s="106"/>
      <c r="HTS159" s="107"/>
      <c r="HTT159" s="108"/>
      <c r="HTU159" s="129"/>
      <c r="HTV159" s="130"/>
      <c r="HTW159" s="70"/>
      <c r="HTX159" s="104"/>
      <c r="HTY159" s="105"/>
      <c r="HTZ159" s="106"/>
      <c r="HUA159" s="107"/>
      <c r="HUB159" s="108"/>
      <c r="HUC159" s="129"/>
      <c r="HUD159" s="130"/>
      <c r="HUE159" s="70"/>
      <c r="HUF159" s="104"/>
      <c r="HUG159" s="105"/>
      <c r="HUH159" s="106"/>
      <c r="HUI159" s="107"/>
      <c r="HUJ159" s="108"/>
      <c r="HUK159" s="129"/>
      <c r="HUL159" s="130"/>
      <c r="HUM159" s="70"/>
      <c r="HUN159" s="104"/>
      <c r="HUO159" s="105"/>
      <c r="HUP159" s="106"/>
      <c r="HUQ159" s="107"/>
      <c r="HUR159" s="108"/>
      <c r="HUS159" s="129"/>
      <c r="HUT159" s="130"/>
      <c r="HUU159" s="70"/>
      <c r="HUV159" s="104"/>
      <c r="HUW159" s="105"/>
      <c r="HUX159" s="106"/>
      <c r="HUY159" s="107"/>
      <c r="HUZ159" s="108"/>
      <c r="HVA159" s="129"/>
      <c r="HVB159" s="130"/>
      <c r="HVC159" s="70"/>
      <c r="HVD159" s="104"/>
      <c r="HVE159" s="105"/>
      <c r="HVF159" s="106"/>
      <c r="HVG159" s="107"/>
      <c r="HVH159" s="108"/>
      <c r="HVI159" s="129"/>
      <c r="HVJ159" s="130"/>
      <c r="HVK159" s="70"/>
      <c r="HVL159" s="104"/>
      <c r="HVM159" s="105"/>
      <c r="HVN159" s="106"/>
      <c r="HVO159" s="107"/>
      <c r="HVP159" s="108"/>
      <c r="HVQ159" s="129"/>
      <c r="HVR159" s="130"/>
      <c r="HVS159" s="70"/>
      <c r="HVT159" s="104"/>
      <c r="HVU159" s="105"/>
      <c r="HVV159" s="106"/>
      <c r="HVW159" s="107"/>
      <c r="HVX159" s="108"/>
      <c r="HVY159" s="129"/>
      <c r="HVZ159" s="130"/>
      <c r="HWA159" s="70"/>
      <c r="HWB159" s="104"/>
      <c r="HWC159" s="105"/>
      <c r="HWD159" s="106"/>
      <c r="HWE159" s="107"/>
      <c r="HWF159" s="108"/>
      <c r="HWG159" s="129"/>
      <c r="HWH159" s="130"/>
      <c r="HWI159" s="70"/>
      <c r="HWJ159" s="104"/>
      <c r="HWK159" s="105"/>
      <c r="HWL159" s="106"/>
      <c r="HWM159" s="107"/>
      <c r="HWN159" s="108"/>
      <c r="HWO159" s="129"/>
      <c r="HWP159" s="130"/>
      <c r="HWQ159" s="70"/>
      <c r="HWR159" s="104"/>
      <c r="HWS159" s="105"/>
      <c r="HWT159" s="106"/>
      <c r="HWU159" s="107"/>
      <c r="HWV159" s="108"/>
      <c r="HWW159" s="129"/>
      <c r="HWX159" s="130"/>
      <c r="HWY159" s="70"/>
      <c r="HWZ159" s="104"/>
      <c r="HXA159" s="105"/>
      <c r="HXB159" s="106"/>
      <c r="HXC159" s="107"/>
      <c r="HXD159" s="108"/>
      <c r="HXE159" s="129"/>
      <c r="HXF159" s="130"/>
      <c r="HXG159" s="70"/>
      <c r="HXH159" s="104"/>
      <c r="HXI159" s="105"/>
      <c r="HXJ159" s="106"/>
      <c r="HXK159" s="107"/>
      <c r="HXL159" s="108"/>
      <c r="HXM159" s="129"/>
      <c r="HXN159" s="130"/>
      <c r="HXO159" s="70"/>
      <c r="HXP159" s="104"/>
      <c r="HXQ159" s="105"/>
      <c r="HXR159" s="106"/>
      <c r="HXS159" s="107"/>
      <c r="HXT159" s="108"/>
      <c r="HXU159" s="129"/>
      <c r="HXV159" s="130"/>
      <c r="HXW159" s="70"/>
      <c r="HXX159" s="104"/>
      <c r="HXY159" s="105"/>
      <c r="HXZ159" s="106"/>
      <c r="HYA159" s="107"/>
      <c r="HYB159" s="108"/>
      <c r="HYC159" s="129"/>
      <c r="HYD159" s="130"/>
      <c r="HYE159" s="70"/>
      <c r="HYF159" s="104"/>
      <c r="HYG159" s="105"/>
      <c r="HYH159" s="106"/>
      <c r="HYI159" s="107"/>
      <c r="HYJ159" s="108"/>
      <c r="HYK159" s="129"/>
      <c r="HYL159" s="130"/>
      <c r="HYM159" s="70"/>
      <c r="HYN159" s="104"/>
      <c r="HYO159" s="105"/>
      <c r="HYP159" s="106"/>
      <c r="HYQ159" s="107"/>
      <c r="HYR159" s="108"/>
      <c r="HYS159" s="129"/>
      <c r="HYT159" s="130"/>
      <c r="HYU159" s="70"/>
      <c r="HYV159" s="104"/>
      <c r="HYW159" s="105"/>
      <c r="HYX159" s="106"/>
      <c r="HYY159" s="107"/>
      <c r="HYZ159" s="108"/>
      <c r="HZA159" s="129"/>
      <c r="HZB159" s="130"/>
      <c r="HZC159" s="70"/>
      <c r="HZD159" s="104"/>
      <c r="HZE159" s="105"/>
      <c r="HZF159" s="106"/>
      <c r="HZG159" s="107"/>
      <c r="HZH159" s="108"/>
      <c r="HZI159" s="129"/>
      <c r="HZJ159" s="130"/>
      <c r="HZK159" s="70"/>
      <c r="HZL159" s="104"/>
      <c r="HZM159" s="105"/>
      <c r="HZN159" s="106"/>
      <c r="HZO159" s="107"/>
      <c r="HZP159" s="108"/>
      <c r="HZQ159" s="129"/>
      <c r="HZR159" s="130"/>
      <c r="HZS159" s="70"/>
      <c r="HZT159" s="104"/>
      <c r="HZU159" s="105"/>
      <c r="HZV159" s="106"/>
      <c r="HZW159" s="107"/>
      <c r="HZX159" s="108"/>
      <c r="HZY159" s="129"/>
      <c r="HZZ159" s="130"/>
      <c r="IAA159" s="70"/>
      <c r="IAB159" s="104"/>
      <c r="IAC159" s="105"/>
      <c r="IAD159" s="106"/>
      <c r="IAE159" s="107"/>
      <c r="IAF159" s="108"/>
      <c r="IAG159" s="129"/>
      <c r="IAH159" s="130"/>
      <c r="IAI159" s="70"/>
      <c r="IAJ159" s="104"/>
      <c r="IAK159" s="105"/>
      <c r="IAL159" s="106"/>
      <c r="IAM159" s="107"/>
      <c r="IAN159" s="108"/>
      <c r="IAO159" s="129"/>
      <c r="IAP159" s="130"/>
      <c r="IAQ159" s="70"/>
      <c r="IAR159" s="104"/>
      <c r="IAS159" s="105"/>
      <c r="IAT159" s="106"/>
      <c r="IAU159" s="107"/>
      <c r="IAV159" s="108"/>
      <c r="IAW159" s="129"/>
      <c r="IAX159" s="130"/>
      <c r="IAY159" s="70"/>
      <c r="IAZ159" s="104"/>
      <c r="IBA159" s="105"/>
      <c r="IBB159" s="106"/>
      <c r="IBC159" s="107"/>
      <c r="IBD159" s="108"/>
      <c r="IBE159" s="129"/>
      <c r="IBF159" s="130"/>
      <c r="IBG159" s="70"/>
      <c r="IBH159" s="104"/>
      <c r="IBI159" s="105"/>
      <c r="IBJ159" s="106"/>
      <c r="IBK159" s="107"/>
      <c r="IBL159" s="108"/>
      <c r="IBM159" s="129"/>
      <c r="IBN159" s="130"/>
      <c r="IBO159" s="70"/>
      <c r="IBP159" s="104"/>
      <c r="IBQ159" s="105"/>
      <c r="IBR159" s="106"/>
      <c r="IBS159" s="107"/>
      <c r="IBT159" s="108"/>
      <c r="IBU159" s="129"/>
      <c r="IBV159" s="130"/>
      <c r="IBW159" s="70"/>
      <c r="IBX159" s="104"/>
      <c r="IBY159" s="105"/>
      <c r="IBZ159" s="106"/>
      <c r="ICA159" s="107"/>
      <c r="ICB159" s="108"/>
      <c r="ICC159" s="129"/>
      <c r="ICD159" s="130"/>
      <c r="ICE159" s="70"/>
      <c r="ICF159" s="104"/>
      <c r="ICG159" s="105"/>
      <c r="ICH159" s="106"/>
      <c r="ICI159" s="107"/>
      <c r="ICJ159" s="108"/>
      <c r="ICK159" s="129"/>
      <c r="ICL159" s="130"/>
      <c r="ICM159" s="70"/>
      <c r="ICN159" s="104"/>
      <c r="ICO159" s="105"/>
      <c r="ICP159" s="106"/>
      <c r="ICQ159" s="107"/>
      <c r="ICR159" s="108"/>
      <c r="ICS159" s="129"/>
      <c r="ICT159" s="130"/>
      <c r="ICU159" s="70"/>
      <c r="ICV159" s="104"/>
      <c r="ICW159" s="105"/>
      <c r="ICX159" s="106"/>
      <c r="ICY159" s="107"/>
      <c r="ICZ159" s="108"/>
      <c r="IDA159" s="129"/>
      <c r="IDB159" s="130"/>
      <c r="IDC159" s="70"/>
      <c r="IDD159" s="104"/>
      <c r="IDE159" s="105"/>
      <c r="IDF159" s="106"/>
      <c r="IDG159" s="107"/>
      <c r="IDH159" s="108"/>
      <c r="IDI159" s="129"/>
      <c r="IDJ159" s="130"/>
      <c r="IDK159" s="70"/>
      <c r="IDL159" s="104"/>
      <c r="IDM159" s="105"/>
      <c r="IDN159" s="106"/>
      <c r="IDO159" s="107"/>
      <c r="IDP159" s="108"/>
      <c r="IDQ159" s="129"/>
      <c r="IDR159" s="130"/>
      <c r="IDS159" s="70"/>
      <c r="IDT159" s="104"/>
      <c r="IDU159" s="105"/>
      <c r="IDV159" s="106"/>
      <c r="IDW159" s="107"/>
      <c r="IDX159" s="108"/>
      <c r="IDY159" s="129"/>
      <c r="IDZ159" s="130"/>
      <c r="IEA159" s="70"/>
      <c r="IEB159" s="104"/>
      <c r="IEC159" s="105"/>
      <c r="IED159" s="106"/>
      <c r="IEE159" s="107"/>
      <c r="IEF159" s="108"/>
      <c r="IEG159" s="129"/>
      <c r="IEH159" s="130"/>
      <c r="IEI159" s="70"/>
      <c r="IEJ159" s="104"/>
      <c r="IEK159" s="105"/>
      <c r="IEL159" s="106"/>
      <c r="IEM159" s="107"/>
      <c r="IEN159" s="108"/>
      <c r="IEO159" s="129"/>
      <c r="IEP159" s="130"/>
      <c r="IEQ159" s="70"/>
      <c r="IER159" s="104"/>
      <c r="IES159" s="105"/>
      <c r="IET159" s="106"/>
      <c r="IEU159" s="107"/>
      <c r="IEV159" s="108"/>
      <c r="IEW159" s="129"/>
      <c r="IEX159" s="130"/>
      <c r="IEY159" s="70"/>
      <c r="IEZ159" s="104"/>
      <c r="IFA159" s="105"/>
      <c r="IFB159" s="106"/>
      <c r="IFC159" s="107"/>
      <c r="IFD159" s="108"/>
      <c r="IFE159" s="129"/>
      <c r="IFF159" s="130"/>
      <c r="IFG159" s="70"/>
      <c r="IFH159" s="104"/>
      <c r="IFI159" s="105"/>
      <c r="IFJ159" s="106"/>
      <c r="IFK159" s="107"/>
      <c r="IFL159" s="108"/>
      <c r="IFM159" s="129"/>
      <c r="IFN159" s="130"/>
      <c r="IFO159" s="70"/>
      <c r="IFP159" s="104"/>
      <c r="IFQ159" s="105"/>
      <c r="IFR159" s="106"/>
      <c r="IFS159" s="107"/>
      <c r="IFT159" s="108"/>
      <c r="IFU159" s="129"/>
      <c r="IFV159" s="130"/>
      <c r="IFW159" s="70"/>
      <c r="IFX159" s="104"/>
      <c r="IFY159" s="105"/>
      <c r="IFZ159" s="106"/>
      <c r="IGA159" s="107"/>
      <c r="IGB159" s="108"/>
      <c r="IGC159" s="129"/>
      <c r="IGD159" s="130"/>
      <c r="IGE159" s="70"/>
      <c r="IGF159" s="104"/>
      <c r="IGG159" s="105"/>
      <c r="IGH159" s="106"/>
      <c r="IGI159" s="107"/>
      <c r="IGJ159" s="108"/>
      <c r="IGK159" s="129"/>
      <c r="IGL159" s="130"/>
      <c r="IGM159" s="70"/>
      <c r="IGN159" s="104"/>
      <c r="IGO159" s="105"/>
      <c r="IGP159" s="106"/>
      <c r="IGQ159" s="107"/>
      <c r="IGR159" s="108"/>
      <c r="IGS159" s="129"/>
      <c r="IGT159" s="130"/>
      <c r="IGU159" s="70"/>
      <c r="IGV159" s="104"/>
      <c r="IGW159" s="105"/>
      <c r="IGX159" s="106"/>
      <c r="IGY159" s="107"/>
      <c r="IGZ159" s="108"/>
      <c r="IHA159" s="129"/>
      <c r="IHB159" s="130"/>
      <c r="IHC159" s="70"/>
      <c r="IHD159" s="104"/>
      <c r="IHE159" s="105"/>
      <c r="IHF159" s="106"/>
      <c r="IHG159" s="107"/>
      <c r="IHH159" s="108"/>
      <c r="IHI159" s="129"/>
      <c r="IHJ159" s="130"/>
      <c r="IHK159" s="70"/>
      <c r="IHL159" s="104"/>
      <c r="IHM159" s="105"/>
      <c r="IHN159" s="106"/>
      <c r="IHO159" s="107"/>
      <c r="IHP159" s="108"/>
      <c r="IHQ159" s="129"/>
      <c r="IHR159" s="130"/>
      <c r="IHS159" s="70"/>
      <c r="IHT159" s="104"/>
      <c r="IHU159" s="105"/>
      <c r="IHV159" s="106"/>
      <c r="IHW159" s="107"/>
      <c r="IHX159" s="108"/>
      <c r="IHY159" s="129"/>
      <c r="IHZ159" s="130"/>
      <c r="IIA159" s="70"/>
      <c r="IIB159" s="104"/>
      <c r="IIC159" s="105"/>
      <c r="IID159" s="106"/>
      <c r="IIE159" s="107"/>
      <c r="IIF159" s="108"/>
      <c r="IIG159" s="129"/>
      <c r="IIH159" s="130"/>
      <c r="III159" s="70"/>
      <c r="IIJ159" s="104"/>
      <c r="IIK159" s="105"/>
      <c r="IIL159" s="106"/>
      <c r="IIM159" s="107"/>
      <c r="IIN159" s="108"/>
      <c r="IIO159" s="129"/>
      <c r="IIP159" s="130"/>
      <c r="IIQ159" s="70"/>
      <c r="IIR159" s="104"/>
      <c r="IIS159" s="105"/>
      <c r="IIT159" s="106"/>
      <c r="IIU159" s="107"/>
      <c r="IIV159" s="108"/>
      <c r="IIW159" s="129"/>
      <c r="IIX159" s="130"/>
      <c r="IIY159" s="70"/>
      <c r="IIZ159" s="104"/>
      <c r="IJA159" s="105"/>
      <c r="IJB159" s="106"/>
      <c r="IJC159" s="107"/>
      <c r="IJD159" s="108"/>
      <c r="IJE159" s="129"/>
      <c r="IJF159" s="130"/>
      <c r="IJG159" s="70"/>
      <c r="IJH159" s="104"/>
      <c r="IJI159" s="105"/>
      <c r="IJJ159" s="106"/>
      <c r="IJK159" s="107"/>
      <c r="IJL159" s="108"/>
      <c r="IJM159" s="129"/>
      <c r="IJN159" s="130"/>
      <c r="IJO159" s="70"/>
      <c r="IJP159" s="104"/>
      <c r="IJQ159" s="105"/>
      <c r="IJR159" s="106"/>
      <c r="IJS159" s="107"/>
      <c r="IJT159" s="108"/>
      <c r="IJU159" s="129"/>
      <c r="IJV159" s="130"/>
      <c r="IJW159" s="70"/>
      <c r="IJX159" s="104"/>
      <c r="IJY159" s="105"/>
      <c r="IJZ159" s="106"/>
      <c r="IKA159" s="107"/>
      <c r="IKB159" s="108"/>
      <c r="IKC159" s="129"/>
      <c r="IKD159" s="130"/>
      <c r="IKE159" s="70"/>
      <c r="IKF159" s="104"/>
      <c r="IKG159" s="105"/>
      <c r="IKH159" s="106"/>
      <c r="IKI159" s="107"/>
      <c r="IKJ159" s="108"/>
      <c r="IKK159" s="129"/>
      <c r="IKL159" s="130"/>
      <c r="IKM159" s="70"/>
      <c r="IKN159" s="104"/>
      <c r="IKO159" s="105"/>
      <c r="IKP159" s="106"/>
      <c r="IKQ159" s="107"/>
      <c r="IKR159" s="108"/>
      <c r="IKS159" s="129"/>
      <c r="IKT159" s="130"/>
      <c r="IKU159" s="70"/>
      <c r="IKV159" s="104"/>
      <c r="IKW159" s="105"/>
      <c r="IKX159" s="106"/>
      <c r="IKY159" s="107"/>
      <c r="IKZ159" s="108"/>
      <c r="ILA159" s="129"/>
      <c r="ILB159" s="130"/>
      <c r="ILC159" s="70"/>
      <c r="ILD159" s="104"/>
      <c r="ILE159" s="105"/>
      <c r="ILF159" s="106"/>
      <c r="ILG159" s="107"/>
      <c r="ILH159" s="108"/>
      <c r="ILI159" s="129"/>
      <c r="ILJ159" s="130"/>
      <c r="ILK159" s="70"/>
      <c r="ILL159" s="104"/>
      <c r="ILM159" s="105"/>
      <c r="ILN159" s="106"/>
      <c r="ILO159" s="107"/>
      <c r="ILP159" s="108"/>
      <c r="ILQ159" s="129"/>
      <c r="ILR159" s="130"/>
      <c r="ILS159" s="70"/>
      <c r="ILT159" s="104"/>
      <c r="ILU159" s="105"/>
      <c r="ILV159" s="106"/>
      <c r="ILW159" s="107"/>
      <c r="ILX159" s="108"/>
      <c r="ILY159" s="129"/>
      <c r="ILZ159" s="130"/>
      <c r="IMA159" s="70"/>
      <c r="IMB159" s="104"/>
      <c r="IMC159" s="105"/>
      <c r="IMD159" s="106"/>
      <c r="IME159" s="107"/>
      <c r="IMF159" s="108"/>
      <c r="IMG159" s="129"/>
      <c r="IMH159" s="130"/>
      <c r="IMI159" s="70"/>
      <c r="IMJ159" s="104"/>
      <c r="IMK159" s="105"/>
      <c r="IML159" s="106"/>
      <c r="IMM159" s="107"/>
      <c r="IMN159" s="108"/>
      <c r="IMO159" s="129"/>
      <c r="IMP159" s="130"/>
      <c r="IMQ159" s="70"/>
      <c r="IMR159" s="104"/>
      <c r="IMS159" s="105"/>
      <c r="IMT159" s="106"/>
      <c r="IMU159" s="107"/>
      <c r="IMV159" s="108"/>
      <c r="IMW159" s="129"/>
      <c r="IMX159" s="130"/>
      <c r="IMY159" s="70"/>
      <c r="IMZ159" s="104"/>
      <c r="INA159" s="105"/>
      <c r="INB159" s="106"/>
      <c r="INC159" s="107"/>
      <c r="IND159" s="108"/>
      <c r="INE159" s="129"/>
      <c r="INF159" s="130"/>
      <c r="ING159" s="70"/>
      <c r="INH159" s="104"/>
      <c r="INI159" s="105"/>
      <c r="INJ159" s="106"/>
      <c r="INK159" s="107"/>
      <c r="INL159" s="108"/>
      <c r="INM159" s="129"/>
      <c r="INN159" s="130"/>
      <c r="INO159" s="70"/>
      <c r="INP159" s="104"/>
      <c r="INQ159" s="105"/>
      <c r="INR159" s="106"/>
      <c r="INS159" s="107"/>
      <c r="INT159" s="108"/>
      <c r="INU159" s="129"/>
      <c r="INV159" s="130"/>
      <c r="INW159" s="70"/>
      <c r="INX159" s="104"/>
      <c r="INY159" s="105"/>
      <c r="INZ159" s="106"/>
      <c r="IOA159" s="107"/>
      <c r="IOB159" s="108"/>
      <c r="IOC159" s="129"/>
      <c r="IOD159" s="130"/>
      <c r="IOE159" s="70"/>
      <c r="IOF159" s="104"/>
      <c r="IOG159" s="105"/>
      <c r="IOH159" s="106"/>
      <c r="IOI159" s="107"/>
      <c r="IOJ159" s="108"/>
      <c r="IOK159" s="129"/>
      <c r="IOL159" s="130"/>
      <c r="IOM159" s="70"/>
      <c r="ION159" s="104"/>
      <c r="IOO159" s="105"/>
      <c r="IOP159" s="106"/>
      <c r="IOQ159" s="107"/>
      <c r="IOR159" s="108"/>
      <c r="IOS159" s="129"/>
      <c r="IOT159" s="130"/>
      <c r="IOU159" s="70"/>
      <c r="IOV159" s="104"/>
      <c r="IOW159" s="105"/>
      <c r="IOX159" s="106"/>
      <c r="IOY159" s="107"/>
      <c r="IOZ159" s="108"/>
      <c r="IPA159" s="129"/>
      <c r="IPB159" s="130"/>
      <c r="IPC159" s="70"/>
      <c r="IPD159" s="104"/>
      <c r="IPE159" s="105"/>
      <c r="IPF159" s="106"/>
      <c r="IPG159" s="107"/>
      <c r="IPH159" s="108"/>
      <c r="IPI159" s="129"/>
      <c r="IPJ159" s="130"/>
      <c r="IPK159" s="70"/>
      <c r="IPL159" s="104"/>
      <c r="IPM159" s="105"/>
      <c r="IPN159" s="106"/>
      <c r="IPO159" s="107"/>
      <c r="IPP159" s="108"/>
      <c r="IPQ159" s="129"/>
      <c r="IPR159" s="130"/>
      <c r="IPS159" s="70"/>
      <c r="IPT159" s="104"/>
      <c r="IPU159" s="105"/>
      <c r="IPV159" s="106"/>
      <c r="IPW159" s="107"/>
      <c r="IPX159" s="108"/>
      <c r="IPY159" s="129"/>
      <c r="IPZ159" s="130"/>
      <c r="IQA159" s="70"/>
      <c r="IQB159" s="104"/>
      <c r="IQC159" s="105"/>
      <c r="IQD159" s="106"/>
      <c r="IQE159" s="107"/>
      <c r="IQF159" s="108"/>
      <c r="IQG159" s="129"/>
      <c r="IQH159" s="130"/>
      <c r="IQI159" s="70"/>
      <c r="IQJ159" s="104"/>
      <c r="IQK159" s="105"/>
      <c r="IQL159" s="106"/>
      <c r="IQM159" s="107"/>
      <c r="IQN159" s="108"/>
      <c r="IQO159" s="129"/>
      <c r="IQP159" s="130"/>
      <c r="IQQ159" s="70"/>
      <c r="IQR159" s="104"/>
      <c r="IQS159" s="105"/>
      <c r="IQT159" s="106"/>
      <c r="IQU159" s="107"/>
      <c r="IQV159" s="108"/>
      <c r="IQW159" s="129"/>
      <c r="IQX159" s="130"/>
      <c r="IQY159" s="70"/>
      <c r="IQZ159" s="104"/>
      <c r="IRA159" s="105"/>
      <c r="IRB159" s="106"/>
      <c r="IRC159" s="107"/>
      <c r="IRD159" s="108"/>
      <c r="IRE159" s="129"/>
      <c r="IRF159" s="130"/>
      <c r="IRG159" s="70"/>
      <c r="IRH159" s="104"/>
      <c r="IRI159" s="105"/>
      <c r="IRJ159" s="106"/>
      <c r="IRK159" s="107"/>
      <c r="IRL159" s="108"/>
      <c r="IRM159" s="129"/>
      <c r="IRN159" s="130"/>
      <c r="IRO159" s="70"/>
      <c r="IRP159" s="104"/>
      <c r="IRQ159" s="105"/>
      <c r="IRR159" s="106"/>
      <c r="IRS159" s="107"/>
      <c r="IRT159" s="108"/>
      <c r="IRU159" s="129"/>
      <c r="IRV159" s="130"/>
      <c r="IRW159" s="70"/>
      <c r="IRX159" s="104"/>
      <c r="IRY159" s="105"/>
      <c r="IRZ159" s="106"/>
      <c r="ISA159" s="107"/>
      <c r="ISB159" s="108"/>
      <c r="ISC159" s="129"/>
      <c r="ISD159" s="130"/>
      <c r="ISE159" s="70"/>
      <c r="ISF159" s="104"/>
      <c r="ISG159" s="105"/>
      <c r="ISH159" s="106"/>
      <c r="ISI159" s="107"/>
      <c r="ISJ159" s="108"/>
      <c r="ISK159" s="129"/>
      <c r="ISL159" s="130"/>
      <c r="ISM159" s="70"/>
      <c r="ISN159" s="104"/>
      <c r="ISO159" s="105"/>
      <c r="ISP159" s="106"/>
      <c r="ISQ159" s="107"/>
      <c r="ISR159" s="108"/>
      <c r="ISS159" s="129"/>
      <c r="IST159" s="130"/>
      <c r="ISU159" s="70"/>
      <c r="ISV159" s="104"/>
      <c r="ISW159" s="105"/>
      <c r="ISX159" s="106"/>
      <c r="ISY159" s="107"/>
      <c r="ISZ159" s="108"/>
      <c r="ITA159" s="129"/>
      <c r="ITB159" s="130"/>
      <c r="ITC159" s="70"/>
      <c r="ITD159" s="104"/>
      <c r="ITE159" s="105"/>
      <c r="ITF159" s="106"/>
      <c r="ITG159" s="107"/>
      <c r="ITH159" s="108"/>
      <c r="ITI159" s="129"/>
      <c r="ITJ159" s="130"/>
      <c r="ITK159" s="70"/>
      <c r="ITL159" s="104"/>
      <c r="ITM159" s="105"/>
      <c r="ITN159" s="106"/>
      <c r="ITO159" s="107"/>
      <c r="ITP159" s="108"/>
      <c r="ITQ159" s="129"/>
      <c r="ITR159" s="130"/>
      <c r="ITS159" s="70"/>
      <c r="ITT159" s="104"/>
      <c r="ITU159" s="105"/>
      <c r="ITV159" s="106"/>
      <c r="ITW159" s="107"/>
      <c r="ITX159" s="108"/>
      <c r="ITY159" s="129"/>
      <c r="ITZ159" s="130"/>
      <c r="IUA159" s="70"/>
      <c r="IUB159" s="104"/>
      <c r="IUC159" s="105"/>
      <c r="IUD159" s="106"/>
      <c r="IUE159" s="107"/>
      <c r="IUF159" s="108"/>
      <c r="IUG159" s="129"/>
      <c r="IUH159" s="130"/>
      <c r="IUI159" s="70"/>
      <c r="IUJ159" s="104"/>
      <c r="IUK159" s="105"/>
      <c r="IUL159" s="106"/>
      <c r="IUM159" s="107"/>
      <c r="IUN159" s="108"/>
      <c r="IUO159" s="129"/>
      <c r="IUP159" s="130"/>
      <c r="IUQ159" s="70"/>
      <c r="IUR159" s="104"/>
      <c r="IUS159" s="105"/>
      <c r="IUT159" s="106"/>
      <c r="IUU159" s="107"/>
      <c r="IUV159" s="108"/>
      <c r="IUW159" s="129"/>
      <c r="IUX159" s="130"/>
      <c r="IUY159" s="70"/>
      <c r="IUZ159" s="104"/>
      <c r="IVA159" s="105"/>
      <c r="IVB159" s="106"/>
      <c r="IVC159" s="107"/>
      <c r="IVD159" s="108"/>
      <c r="IVE159" s="129"/>
      <c r="IVF159" s="130"/>
      <c r="IVG159" s="70"/>
      <c r="IVH159" s="104"/>
      <c r="IVI159" s="105"/>
      <c r="IVJ159" s="106"/>
      <c r="IVK159" s="107"/>
      <c r="IVL159" s="108"/>
      <c r="IVM159" s="129"/>
      <c r="IVN159" s="130"/>
      <c r="IVO159" s="70"/>
      <c r="IVP159" s="104"/>
      <c r="IVQ159" s="105"/>
      <c r="IVR159" s="106"/>
      <c r="IVS159" s="107"/>
      <c r="IVT159" s="108"/>
      <c r="IVU159" s="129"/>
      <c r="IVV159" s="130"/>
      <c r="IVW159" s="70"/>
      <c r="IVX159" s="104"/>
      <c r="IVY159" s="105"/>
      <c r="IVZ159" s="106"/>
      <c r="IWA159" s="107"/>
      <c r="IWB159" s="108"/>
      <c r="IWC159" s="129"/>
      <c r="IWD159" s="130"/>
      <c r="IWE159" s="70"/>
      <c r="IWF159" s="104"/>
      <c r="IWG159" s="105"/>
      <c r="IWH159" s="106"/>
      <c r="IWI159" s="107"/>
      <c r="IWJ159" s="108"/>
      <c r="IWK159" s="129"/>
      <c r="IWL159" s="130"/>
      <c r="IWM159" s="70"/>
      <c r="IWN159" s="104"/>
      <c r="IWO159" s="105"/>
      <c r="IWP159" s="106"/>
      <c r="IWQ159" s="107"/>
      <c r="IWR159" s="108"/>
      <c r="IWS159" s="129"/>
      <c r="IWT159" s="130"/>
      <c r="IWU159" s="70"/>
      <c r="IWV159" s="104"/>
      <c r="IWW159" s="105"/>
      <c r="IWX159" s="106"/>
      <c r="IWY159" s="107"/>
      <c r="IWZ159" s="108"/>
      <c r="IXA159" s="129"/>
      <c r="IXB159" s="130"/>
      <c r="IXC159" s="70"/>
      <c r="IXD159" s="104"/>
      <c r="IXE159" s="105"/>
      <c r="IXF159" s="106"/>
      <c r="IXG159" s="107"/>
      <c r="IXH159" s="108"/>
      <c r="IXI159" s="129"/>
      <c r="IXJ159" s="130"/>
      <c r="IXK159" s="70"/>
      <c r="IXL159" s="104"/>
      <c r="IXM159" s="105"/>
      <c r="IXN159" s="106"/>
      <c r="IXO159" s="107"/>
      <c r="IXP159" s="108"/>
      <c r="IXQ159" s="129"/>
      <c r="IXR159" s="130"/>
      <c r="IXS159" s="70"/>
      <c r="IXT159" s="104"/>
      <c r="IXU159" s="105"/>
      <c r="IXV159" s="106"/>
      <c r="IXW159" s="107"/>
      <c r="IXX159" s="108"/>
      <c r="IXY159" s="129"/>
      <c r="IXZ159" s="130"/>
      <c r="IYA159" s="70"/>
      <c r="IYB159" s="104"/>
      <c r="IYC159" s="105"/>
      <c r="IYD159" s="106"/>
      <c r="IYE159" s="107"/>
      <c r="IYF159" s="108"/>
      <c r="IYG159" s="129"/>
      <c r="IYH159" s="130"/>
      <c r="IYI159" s="70"/>
      <c r="IYJ159" s="104"/>
      <c r="IYK159" s="105"/>
      <c r="IYL159" s="106"/>
      <c r="IYM159" s="107"/>
      <c r="IYN159" s="108"/>
      <c r="IYO159" s="129"/>
      <c r="IYP159" s="130"/>
      <c r="IYQ159" s="70"/>
      <c r="IYR159" s="104"/>
      <c r="IYS159" s="105"/>
      <c r="IYT159" s="106"/>
      <c r="IYU159" s="107"/>
      <c r="IYV159" s="108"/>
      <c r="IYW159" s="129"/>
      <c r="IYX159" s="130"/>
      <c r="IYY159" s="70"/>
      <c r="IYZ159" s="104"/>
      <c r="IZA159" s="105"/>
      <c r="IZB159" s="106"/>
      <c r="IZC159" s="107"/>
      <c r="IZD159" s="108"/>
      <c r="IZE159" s="129"/>
      <c r="IZF159" s="130"/>
      <c r="IZG159" s="70"/>
      <c r="IZH159" s="104"/>
      <c r="IZI159" s="105"/>
      <c r="IZJ159" s="106"/>
      <c r="IZK159" s="107"/>
      <c r="IZL159" s="108"/>
      <c r="IZM159" s="129"/>
      <c r="IZN159" s="130"/>
      <c r="IZO159" s="70"/>
      <c r="IZP159" s="104"/>
      <c r="IZQ159" s="105"/>
      <c r="IZR159" s="106"/>
      <c r="IZS159" s="107"/>
      <c r="IZT159" s="108"/>
      <c r="IZU159" s="129"/>
      <c r="IZV159" s="130"/>
      <c r="IZW159" s="70"/>
      <c r="IZX159" s="104"/>
      <c r="IZY159" s="105"/>
      <c r="IZZ159" s="106"/>
      <c r="JAA159" s="107"/>
      <c r="JAB159" s="108"/>
      <c r="JAC159" s="129"/>
      <c r="JAD159" s="130"/>
      <c r="JAE159" s="70"/>
      <c r="JAF159" s="104"/>
      <c r="JAG159" s="105"/>
      <c r="JAH159" s="106"/>
      <c r="JAI159" s="107"/>
      <c r="JAJ159" s="108"/>
      <c r="JAK159" s="129"/>
      <c r="JAL159" s="130"/>
      <c r="JAM159" s="70"/>
      <c r="JAN159" s="104"/>
      <c r="JAO159" s="105"/>
      <c r="JAP159" s="106"/>
      <c r="JAQ159" s="107"/>
      <c r="JAR159" s="108"/>
      <c r="JAS159" s="129"/>
      <c r="JAT159" s="130"/>
      <c r="JAU159" s="70"/>
      <c r="JAV159" s="104"/>
      <c r="JAW159" s="105"/>
      <c r="JAX159" s="106"/>
      <c r="JAY159" s="107"/>
      <c r="JAZ159" s="108"/>
      <c r="JBA159" s="129"/>
      <c r="JBB159" s="130"/>
      <c r="JBC159" s="70"/>
      <c r="JBD159" s="104"/>
      <c r="JBE159" s="105"/>
      <c r="JBF159" s="106"/>
      <c r="JBG159" s="107"/>
      <c r="JBH159" s="108"/>
      <c r="JBI159" s="129"/>
      <c r="JBJ159" s="130"/>
      <c r="JBK159" s="70"/>
      <c r="JBL159" s="104"/>
      <c r="JBM159" s="105"/>
      <c r="JBN159" s="106"/>
      <c r="JBO159" s="107"/>
      <c r="JBP159" s="108"/>
      <c r="JBQ159" s="129"/>
      <c r="JBR159" s="130"/>
      <c r="JBS159" s="70"/>
      <c r="JBT159" s="104"/>
      <c r="JBU159" s="105"/>
      <c r="JBV159" s="106"/>
      <c r="JBW159" s="107"/>
      <c r="JBX159" s="108"/>
      <c r="JBY159" s="129"/>
      <c r="JBZ159" s="130"/>
      <c r="JCA159" s="70"/>
      <c r="JCB159" s="104"/>
      <c r="JCC159" s="105"/>
      <c r="JCD159" s="106"/>
      <c r="JCE159" s="107"/>
      <c r="JCF159" s="108"/>
      <c r="JCG159" s="129"/>
      <c r="JCH159" s="130"/>
      <c r="JCI159" s="70"/>
      <c r="JCJ159" s="104"/>
      <c r="JCK159" s="105"/>
      <c r="JCL159" s="106"/>
      <c r="JCM159" s="107"/>
      <c r="JCN159" s="108"/>
      <c r="JCO159" s="129"/>
      <c r="JCP159" s="130"/>
      <c r="JCQ159" s="70"/>
      <c r="JCR159" s="104"/>
      <c r="JCS159" s="105"/>
      <c r="JCT159" s="106"/>
      <c r="JCU159" s="107"/>
      <c r="JCV159" s="108"/>
      <c r="JCW159" s="129"/>
      <c r="JCX159" s="130"/>
      <c r="JCY159" s="70"/>
      <c r="JCZ159" s="104"/>
      <c r="JDA159" s="105"/>
      <c r="JDB159" s="106"/>
      <c r="JDC159" s="107"/>
      <c r="JDD159" s="108"/>
      <c r="JDE159" s="129"/>
      <c r="JDF159" s="130"/>
      <c r="JDG159" s="70"/>
      <c r="JDH159" s="104"/>
      <c r="JDI159" s="105"/>
      <c r="JDJ159" s="106"/>
      <c r="JDK159" s="107"/>
      <c r="JDL159" s="108"/>
      <c r="JDM159" s="129"/>
      <c r="JDN159" s="130"/>
      <c r="JDO159" s="70"/>
      <c r="JDP159" s="104"/>
      <c r="JDQ159" s="105"/>
      <c r="JDR159" s="106"/>
      <c r="JDS159" s="107"/>
      <c r="JDT159" s="108"/>
      <c r="JDU159" s="129"/>
      <c r="JDV159" s="130"/>
      <c r="JDW159" s="70"/>
      <c r="JDX159" s="104"/>
      <c r="JDY159" s="105"/>
      <c r="JDZ159" s="106"/>
      <c r="JEA159" s="107"/>
      <c r="JEB159" s="108"/>
      <c r="JEC159" s="129"/>
      <c r="JED159" s="130"/>
      <c r="JEE159" s="70"/>
      <c r="JEF159" s="104"/>
      <c r="JEG159" s="105"/>
      <c r="JEH159" s="106"/>
      <c r="JEI159" s="107"/>
      <c r="JEJ159" s="108"/>
      <c r="JEK159" s="129"/>
      <c r="JEL159" s="130"/>
      <c r="JEM159" s="70"/>
      <c r="JEN159" s="104"/>
      <c r="JEO159" s="105"/>
      <c r="JEP159" s="106"/>
      <c r="JEQ159" s="107"/>
      <c r="JER159" s="108"/>
      <c r="JES159" s="129"/>
      <c r="JET159" s="130"/>
      <c r="JEU159" s="70"/>
      <c r="JEV159" s="104"/>
      <c r="JEW159" s="105"/>
      <c r="JEX159" s="106"/>
      <c r="JEY159" s="107"/>
      <c r="JEZ159" s="108"/>
      <c r="JFA159" s="129"/>
      <c r="JFB159" s="130"/>
      <c r="JFC159" s="70"/>
      <c r="JFD159" s="104"/>
      <c r="JFE159" s="105"/>
      <c r="JFF159" s="106"/>
      <c r="JFG159" s="107"/>
      <c r="JFH159" s="108"/>
      <c r="JFI159" s="129"/>
      <c r="JFJ159" s="130"/>
      <c r="JFK159" s="70"/>
      <c r="JFL159" s="104"/>
      <c r="JFM159" s="105"/>
      <c r="JFN159" s="106"/>
      <c r="JFO159" s="107"/>
      <c r="JFP159" s="108"/>
      <c r="JFQ159" s="129"/>
      <c r="JFR159" s="130"/>
      <c r="JFS159" s="70"/>
      <c r="JFT159" s="104"/>
      <c r="JFU159" s="105"/>
      <c r="JFV159" s="106"/>
      <c r="JFW159" s="107"/>
      <c r="JFX159" s="108"/>
      <c r="JFY159" s="129"/>
      <c r="JFZ159" s="130"/>
      <c r="JGA159" s="70"/>
      <c r="JGB159" s="104"/>
      <c r="JGC159" s="105"/>
      <c r="JGD159" s="106"/>
      <c r="JGE159" s="107"/>
      <c r="JGF159" s="108"/>
      <c r="JGG159" s="129"/>
      <c r="JGH159" s="130"/>
      <c r="JGI159" s="70"/>
      <c r="JGJ159" s="104"/>
      <c r="JGK159" s="105"/>
      <c r="JGL159" s="106"/>
      <c r="JGM159" s="107"/>
      <c r="JGN159" s="108"/>
      <c r="JGO159" s="129"/>
      <c r="JGP159" s="130"/>
      <c r="JGQ159" s="70"/>
      <c r="JGR159" s="104"/>
      <c r="JGS159" s="105"/>
      <c r="JGT159" s="106"/>
      <c r="JGU159" s="107"/>
      <c r="JGV159" s="108"/>
      <c r="JGW159" s="129"/>
      <c r="JGX159" s="130"/>
      <c r="JGY159" s="70"/>
      <c r="JGZ159" s="104"/>
      <c r="JHA159" s="105"/>
      <c r="JHB159" s="106"/>
      <c r="JHC159" s="107"/>
      <c r="JHD159" s="108"/>
      <c r="JHE159" s="129"/>
      <c r="JHF159" s="130"/>
      <c r="JHG159" s="70"/>
      <c r="JHH159" s="104"/>
      <c r="JHI159" s="105"/>
      <c r="JHJ159" s="106"/>
      <c r="JHK159" s="107"/>
      <c r="JHL159" s="108"/>
      <c r="JHM159" s="129"/>
      <c r="JHN159" s="130"/>
      <c r="JHO159" s="70"/>
      <c r="JHP159" s="104"/>
      <c r="JHQ159" s="105"/>
      <c r="JHR159" s="106"/>
      <c r="JHS159" s="107"/>
      <c r="JHT159" s="108"/>
      <c r="JHU159" s="129"/>
      <c r="JHV159" s="130"/>
      <c r="JHW159" s="70"/>
      <c r="JHX159" s="104"/>
      <c r="JHY159" s="105"/>
      <c r="JHZ159" s="106"/>
      <c r="JIA159" s="107"/>
      <c r="JIB159" s="108"/>
      <c r="JIC159" s="129"/>
      <c r="JID159" s="130"/>
      <c r="JIE159" s="70"/>
      <c r="JIF159" s="104"/>
      <c r="JIG159" s="105"/>
      <c r="JIH159" s="106"/>
      <c r="JII159" s="107"/>
      <c r="JIJ159" s="108"/>
      <c r="JIK159" s="129"/>
      <c r="JIL159" s="130"/>
      <c r="JIM159" s="70"/>
      <c r="JIN159" s="104"/>
      <c r="JIO159" s="105"/>
      <c r="JIP159" s="106"/>
      <c r="JIQ159" s="107"/>
      <c r="JIR159" s="108"/>
      <c r="JIS159" s="129"/>
      <c r="JIT159" s="130"/>
      <c r="JIU159" s="70"/>
      <c r="JIV159" s="104"/>
      <c r="JIW159" s="105"/>
      <c r="JIX159" s="106"/>
      <c r="JIY159" s="107"/>
      <c r="JIZ159" s="108"/>
      <c r="JJA159" s="129"/>
      <c r="JJB159" s="130"/>
      <c r="JJC159" s="70"/>
      <c r="JJD159" s="104"/>
      <c r="JJE159" s="105"/>
      <c r="JJF159" s="106"/>
      <c r="JJG159" s="107"/>
      <c r="JJH159" s="108"/>
      <c r="JJI159" s="129"/>
      <c r="JJJ159" s="130"/>
      <c r="JJK159" s="70"/>
      <c r="JJL159" s="104"/>
      <c r="JJM159" s="105"/>
      <c r="JJN159" s="106"/>
      <c r="JJO159" s="107"/>
      <c r="JJP159" s="108"/>
      <c r="JJQ159" s="129"/>
      <c r="JJR159" s="130"/>
      <c r="JJS159" s="70"/>
      <c r="JJT159" s="104"/>
      <c r="JJU159" s="105"/>
      <c r="JJV159" s="106"/>
      <c r="JJW159" s="107"/>
      <c r="JJX159" s="108"/>
      <c r="JJY159" s="129"/>
      <c r="JJZ159" s="130"/>
      <c r="JKA159" s="70"/>
      <c r="JKB159" s="104"/>
      <c r="JKC159" s="105"/>
      <c r="JKD159" s="106"/>
      <c r="JKE159" s="107"/>
      <c r="JKF159" s="108"/>
      <c r="JKG159" s="129"/>
      <c r="JKH159" s="130"/>
      <c r="JKI159" s="70"/>
      <c r="JKJ159" s="104"/>
      <c r="JKK159" s="105"/>
      <c r="JKL159" s="106"/>
      <c r="JKM159" s="107"/>
      <c r="JKN159" s="108"/>
      <c r="JKO159" s="129"/>
      <c r="JKP159" s="130"/>
      <c r="JKQ159" s="70"/>
      <c r="JKR159" s="104"/>
      <c r="JKS159" s="105"/>
      <c r="JKT159" s="106"/>
      <c r="JKU159" s="107"/>
      <c r="JKV159" s="108"/>
      <c r="JKW159" s="129"/>
      <c r="JKX159" s="130"/>
      <c r="JKY159" s="70"/>
      <c r="JKZ159" s="104"/>
      <c r="JLA159" s="105"/>
      <c r="JLB159" s="106"/>
      <c r="JLC159" s="107"/>
      <c r="JLD159" s="108"/>
      <c r="JLE159" s="129"/>
      <c r="JLF159" s="130"/>
      <c r="JLG159" s="70"/>
      <c r="JLH159" s="104"/>
      <c r="JLI159" s="105"/>
      <c r="JLJ159" s="106"/>
      <c r="JLK159" s="107"/>
      <c r="JLL159" s="108"/>
      <c r="JLM159" s="129"/>
      <c r="JLN159" s="130"/>
      <c r="JLO159" s="70"/>
      <c r="JLP159" s="104"/>
      <c r="JLQ159" s="105"/>
      <c r="JLR159" s="106"/>
      <c r="JLS159" s="107"/>
      <c r="JLT159" s="108"/>
      <c r="JLU159" s="129"/>
      <c r="JLV159" s="130"/>
      <c r="JLW159" s="70"/>
      <c r="JLX159" s="104"/>
      <c r="JLY159" s="105"/>
      <c r="JLZ159" s="106"/>
      <c r="JMA159" s="107"/>
      <c r="JMB159" s="108"/>
      <c r="JMC159" s="129"/>
      <c r="JMD159" s="130"/>
      <c r="JME159" s="70"/>
      <c r="JMF159" s="104"/>
      <c r="JMG159" s="105"/>
      <c r="JMH159" s="106"/>
      <c r="JMI159" s="107"/>
      <c r="JMJ159" s="108"/>
      <c r="JMK159" s="129"/>
      <c r="JML159" s="130"/>
      <c r="JMM159" s="70"/>
      <c r="JMN159" s="104"/>
      <c r="JMO159" s="105"/>
      <c r="JMP159" s="106"/>
      <c r="JMQ159" s="107"/>
      <c r="JMR159" s="108"/>
      <c r="JMS159" s="129"/>
      <c r="JMT159" s="130"/>
      <c r="JMU159" s="70"/>
      <c r="JMV159" s="104"/>
      <c r="JMW159" s="105"/>
      <c r="JMX159" s="106"/>
      <c r="JMY159" s="107"/>
      <c r="JMZ159" s="108"/>
      <c r="JNA159" s="129"/>
      <c r="JNB159" s="130"/>
      <c r="JNC159" s="70"/>
      <c r="JND159" s="104"/>
      <c r="JNE159" s="105"/>
      <c r="JNF159" s="106"/>
      <c r="JNG159" s="107"/>
      <c r="JNH159" s="108"/>
      <c r="JNI159" s="129"/>
      <c r="JNJ159" s="130"/>
      <c r="JNK159" s="70"/>
      <c r="JNL159" s="104"/>
      <c r="JNM159" s="105"/>
      <c r="JNN159" s="106"/>
      <c r="JNO159" s="107"/>
      <c r="JNP159" s="108"/>
      <c r="JNQ159" s="129"/>
      <c r="JNR159" s="130"/>
      <c r="JNS159" s="70"/>
      <c r="JNT159" s="104"/>
      <c r="JNU159" s="105"/>
      <c r="JNV159" s="106"/>
      <c r="JNW159" s="107"/>
      <c r="JNX159" s="108"/>
      <c r="JNY159" s="129"/>
      <c r="JNZ159" s="130"/>
      <c r="JOA159" s="70"/>
      <c r="JOB159" s="104"/>
      <c r="JOC159" s="105"/>
      <c r="JOD159" s="106"/>
      <c r="JOE159" s="107"/>
      <c r="JOF159" s="108"/>
      <c r="JOG159" s="129"/>
      <c r="JOH159" s="130"/>
      <c r="JOI159" s="70"/>
      <c r="JOJ159" s="104"/>
      <c r="JOK159" s="105"/>
      <c r="JOL159" s="106"/>
      <c r="JOM159" s="107"/>
      <c r="JON159" s="108"/>
      <c r="JOO159" s="129"/>
      <c r="JOP159" s="130"/>
      <c r="JOQ159" s="70"/>
      <c r="JOR159" s="104"/>
      <c r="JOS159" s="105"/>
      <c r="JOT159" s="106"/>
      <c r="JOU159" s="107"/>
      <c r="JOV159" s="108"/>
      <c r="JOW159" s="129"/>
      <c r="JOX159" s="130"/>
      <c r="JOY159" s="70"/>
      <c r="JOZ159" s="104"/>
      <c r="JPA159" s="105"/>
      <c r="JPB159" s="106"/>
      <c r="JPC159" s="107"/>
      <c r="JPD159" s="108"/>
      <c r="JPE159" s="129"/>
      <c r="JPF159" s="130"/>
      <c r="JPG159" s="70"/>
      <c r="JPH159" s="104"/>
      <c r="JPI159" s="105"/>
      <c r="JPJ159" s="106"/>
      <c r="JPK159" s="107"/>
      <c r="JPL159" s="108"/>
      <c r="JPM159" s="129"/>
      <c r="JPN159" s="130"/>
      <c r="JPO159" s="70"/>
      <c r="JPP159" s="104"/>
      <c r="JPQ159" s="105"/>
      <c r="JPR159" s="106"/>
      <c r="JPS159" s="107"/>
      <c r="JPT159" s="108"/>
      <c r="JPU159" s="129"/>
      <c r="JPV159" s="130"/>
      <c r="JPW159" s="70"/>
      <c r="JPX159" s="104"/>
      <c r="JPY159" s="105"/>
      <c r="JPZ159" s="106"/>
      <c r="JQA159" s="107"/>
      <c r="JQB159" s="108"/>
      <c r="JQC159" s="129"/>
      <c r="JQD159" s="130"/>
      <c r="JQE159" s="70"/>
      <c r="JQF159" s="104"/>
      <c r="JQG159" s="105"/>
      <c r="JQH159" s="106"/>
      <c r="JQI159" s="107"/>
      <c r="JQJ159" s="108"/>
      <c r="JQK159" s="129"/>
      <c r="JQL159" s="130"/>
      <c r="JQM159" s="70"/>
      <c r="JQN159" s="104"/>
      <c r="JQO159" s="105"/>
      <c r="JQP159" s="106"/>
      <c r="JQQ159" s="107"/>
      <c r="JQR159" s="108"/>
      <c r="JQS159" s="129"/>
      <c r="JQT159" s="130"/>
      <c r="JQU159" s="70"/>
      <c r="JQV159" s="104"/>
      <c r="JQW159" s="105"/>
      <c r="JQX159" s="106"/>
      <c r="JQY159" s="107"/>
      <c r="JQZ159" s="108"/>
      <c r="JRA159" s="129"/>
      <c r="JRB159" s="130"/>
      <c r="JRC159" s="70"/>
      <c r="JRD159" s="104"/>
      <c r="JRE159" s="105"/>
      <c r="JRF159" s="106"/>
      <c r="JRG159" s="107"/>
      <c r="JRH159" s="108"/>
      <c r="JRI159" s="129"/>
      <c r="JRJ159" s="130"/>
      <c r="JRK159" s="70"/>
      <c r="JRL159" s="104"/>
      <c r="JRM159" s="105"/>
      <c r="JRN159" s="106"/>
      <c r="JRO159" s="107"/>
      <c r="JRP159" s="108"/>
      <c r="JRQ159" s="129"/>
      <c r="JRR159" s="130"/>
      <c r="JRS159" s="70"/>
      <c r="JRT159" s="104"/>
      <c r="JRU159" s="105"/>
      <c r="JRV159" s="106"/>
      <c r="JRW159" s="107"/>
      <c r="JRX159" s="108"/>
      <c r="JRY159" s="129"/>
      <c r="JRZ159" s="130"/>
      <c r="JSA159" s="70"/>
      <c r="JSB159" s="104"/>
      <c r="JSC159" s="105"/>
      <c r="JSD159" s="106"/>
      <c r="JSE159" s="107"/>
      <c r="JSF159" s="108"/>
      <c r="JSG159" s="129"/>
      <c r="JSH159" s="130"/>
      <c r="JSI159" s="70"/>
      <c r="JSJ159" s="104"/>
      <c r="JSK159" s="105"/>
      <c r="JSL159" s="106"/>
      <c r="JSM159" s="107"/>
      <c r="JSN159" s="108"/>
      <c r="JSO159" s="129"/>
      <c r="JSP159" s="130"/>
      <c r="JSQ159" s="70"/>
      <c r="JSR159" s="104"/>
      <c r="JSS159" s="105"/>
      <c r="JST159" s="106"/>
      <c r="JSU159" s="107"/>
      <c r="JSV159" s="108"/>
      <c r="JSW159" s="129"/>
      <c r="JSX159" s="130"/>
      <c r="JSY159" s="70"/>
      <c r="JSZ159" s="104"/>
      <c r="JTA159" s="105"/>
      <c r="JTB159" s="106"/>
      <c r="JTC159" s="107"/>
      <c r="JTD159" s="108"/>
      <c r="JTE159" s="129"/>
      <c r="JTF159" s="130"/>
      <c r="JTG159" s="70"/>
      <c r="JTH159" s="104"/>
      <c r="JTI159" s="105"/>
      <c r="JTJ159" s="106"/>
      <c r="JTK159" s="107"/>
      <c r="JTL159" s="108"/>
      <c r="JTM159" s="129"/>
      <c r="JTN159" s="130"/>
      <c r="JTO159" s="70"/>
      <c r="JTP159" s="104"/>
      <c r="JTQ159" s="105"/>
      <c r="JTR159" s="106"/>
      <c r="JTS159" s="107"/>
      <c r="JTT159" s="108"/>
      <c r="JTU159" s="129"/>
      <c r="JTV159" s="130"/>
      <c r="JTW159" s="70"/>
      <c r="JTX159" s="104"/>
      <c r="JTY159" s="105"/>
      <c r="JTZ159" s="106"/>
      <c r="JUA159" s="107"/>
      <c r="JUB159" s="108"/>
      <c r="JUC159" s="129"/>
      <c r="JUD159" s="130"/>
      <c r="JUE159" s="70"/>
      <c r="JUF159" s="104"/>
      <c r="JUG159" s="105"/>
      <c r="JUH159" s="106"/>
      <c r="JUI159" s="107"/>
      <c r="JUJ159" s="108"/>
      <c r="JUK159" s="129"/>
      <c r="JUL159" s="130"/>
      <c r="JUM159" s="70"/>
      <c r="JUN159" s="104"/>
      <c r="JUO159" s="105"/>
      <c r="JUP159" s="106"/>
      <c r="JUQ159" s="107"/>
      <c r="JUR159" s="108"/>
      <c r="JUS159" s="129"/>
      <c r="JUT159" s="130"/>
      <c r="JUU159" s="70"/>
      <c r="JUV159" s="104"/>
      <c r="JUW159" s="105"/>
      <c r="JUX159" s="106"/>
      <c r="JUY159" s="107"/>
      <c r="JUZ159" s="108"/>
      <c r="JVA159" s="129"/>
      <c r="JVB159" s="130"/>
      <c r="JVC159" s="70"/>
      <c r="JVD159" s="104"/>
      <c r="JVE159" s="105"/>
      <c r="JVF159" s="106"/>
      <c r="JVG159" s="107"/>
      <c r="JVH159" s="108"/>
      <c r="JVI159" s="129"/>
      <c r="JVJ159" s="130"/>
      <c r="JVK159" s="70"/>
      <c r="JVL159" s="104"/>
      <c r="JVM159" s="105"/>
      <c r="JVN159" s="106"/>
      <c r="JVO159" s="107"/>
      <c r="JVP159" s="108"/>
      <c r="JVQ159" s="129"/>
      <c r="JVR159" s="130"/>
      <c r="JVS159" s="70"/>
      <c r="JVT159" s="104"/>
      <c r="JVU159" s="105"/>
      <c r="JVV159" s="106"/>
      <c r="JVW159" s="107"/>
      <c r="JVX159" s="108"/>
      <c r="JVY159" s="129"/>
      <c r="JVZ159" s="130"/>
      <c r="JWA159" s="70"/>
      <c r="JWB159" s="104"/>
      <c r="JWC159" s="105"/>
      <c r="JWD159" s="106"/>
      <c r="JWE159" s="107"/>
      <c r="JWF159" s="108"/>
      <c r="JWG159" s="129"/>
      <c r="JWH159" s="130"/>
      <c r="JWI159" s="70"/>
      <c r="JWJ159" s="104"/>
      <c r="JWK159" s="105"/>
      <c r="JWL159" s="106"/>
      <c r="JWM159" s="107"/>
      <c r="JWN159" s="108"/>
      <c r="JWO159" s="129"/>
      <c r="JWP159" s="130"/>
      <c r="JWQ159" s="70"/>
      <c r="JWR159" s="104"/>
      <c r="JWS159" s="105"/>
      <c r="JWT159" s="106"/>
      <c r="JWU159" s="107"/>
      <c r="JWV159" s="108"/>
      <c r="JWW159" s="129"/>
      <c r="JWX159" s="130"/>
      <c r="JWY159" s="70"/>
      <c r="JWZ159" s="104"/>
      <c r="JXA159" s="105"/>
      <c r="JXB159" s="106"/>
      <c r="JXC159" s="107"/>
      <c r="JXD159" s="108"/>
      <c r="JXE159" s="129"/>
      <c r="JXF159" s="130"/>
      <c r="JXG159" s="70"/>
      <c r="JXH159" s="104"/>
      <c r="JXI159" s="105"/>
      <c r="JXJ159" s="106"/>
      <c r="JXK159" s="107"/>
      <c r="JXL159" s="108"/>
      <c r="JXM159" s="129"/>
      <c r="JXN159" s="130"/>
      <c r="JXO159" s="70"/>
      <c r="JXP159" s="104"/>
      <c r="JXQ159" s="105"/>
      <c r="JXR159" s="106"/>
      <c r="JXS159" s="107"/>
      <c r="JXT159" s="108"/>
      <c r="JXU159" s="129"/>
      <c r="JXV159" s="130"/>
      <c r="JXW159" s="70"/>
      <c r="JXX159" s="104"/>
      <c r="JXY159" s="105"/>
      <c r="JXZ159" s="106"/>
      <c r="JYA159" s="107"/>
      <c r="JYB159" s="108"/>
      <c r="JYC159" s="129"/>
      <c r="JYD159" s="130"/>
      <c r="JYE159" s="70"/>
      <c r="JYF159" s="104"/>
      <c r="JYG159" s="105"/>
      <c r="JYH159" s="106"/>
      <c r="JYI159" s="107"/>
      <c r="JYJ159" s="108"/>
      <c r="JYK159" s="129"/>
      <c r="JYL159" s="130"/>
      <c r="JYM159" s="70"/>
      <c r="JYN159" s="104"/>
      <c r="JYO159" s="105"/>
      <c r="JYP159" s="106"/>
      <c r="JYQ159" s="107"/>
      <c r="JYR159" s="108"/>
      <c r="JYS159" s="129"/>
      <c r="JYT159" s="130"/>
      <c r="JYU159" s="70"/>
      <c r="JYV159" s="104"/>
      <c r="JYW159" s="105"/>
      <c r="JYX159" s="106"/>
      <c r="JYY159" s="107"/>
      <c r="JYZ159" s="108"/>
      <c r="JZA159" s="129"/>
      <c r="JZB159" s="130"/>
      <c r="JZC159" s="70"/>
      <c r="JZD159" s="104"/>
      <c r="JZE159" s="105"/>
      <c r="JZF159" s="106"/>
      <c r="JZG159" s="107"/>
      <c r="JZH159" s="108"/>
      <c r="JZI159" s="129"/>
      <c r="JZJ159" s="130"/>
      <c r="JZK159" s="70"/>
      <c r="JZL159" s="104"/>
      <c r="JZM159" s="105"/>
      <c r="JZN159" s="106"/>
      <c r="JZO159" s="107"/>
      <c r="JZP159" s="108"/>
      <c r="JZQ159" s="129"/>
      <c r="JZR159" s="130"/>
      <c r="JZS159" s="70"/>
      <c r="JZT159" s="104"/>
      <c r="JZU159" s="105"/>
      <c r="JZV159" s="106"/>
      <c r="JZW159" s="107"/>
      <c r="JZX159" s="108"/>
      <c r="JZY159" s="129"/>
      <c r="JZZ159" s="130"/>
      <c r="KAA159" s="70"/>
      <c r="KAB159" s="104"/>
      <c r="KAC159" s="105"/>
      <c r="KAD159" s="106"/>
      <c r="KAE159" s="107"/>
      <c r="KAF159" s="108"/>
      <c r="KAG159" s="129"/>
      <c r="KAH159" s="130"/>
      <c r="KAI159" s="70"/>
      <c r="KAJ159" s="104"/>
      <c r="KAK159" s="105"/>
      <c r="KAL159" s="106"/>
      <c r="KAM159" s="107"/>
      <c r="KAN159" s="108"/>
      <c r="KAO159" s="129"/>
      <c r="KAP159" s="130"/>
      <c r="KAQ159" s="70"/>
      <c r="KAR159" s="104"/>
      <c r="KAS159" s="105"/>
      <c r="KAT159" s="106"/>
      <c r="KAU159" s="107"/>
      <c r="KAV159" s="108"/>
      <c r="KAW159" s="129"/>
      <c r="KAX159" s="130"/>
      <c r="KAY159" s="70"/>
      <c r="KAZ159" s="104"/>
      <c r="KBA159" s="105"/>
      <c r="KBB159" s="106"/>
      <c r="KBC159" s="107"/>
      <c r="KBD159" s="108"/>
      <c r="KBE159" s="129"/>
      <c r="KBF159" s="130"/>
      <c r="KBG159" s="70"/>
      <c r="KBH159" s="104"/>
      <c r="KBI159" s="105"/>
      <c r="KBJ159" s="106"/>
      <c r="KBK159" s="107"/>
      <c r="KBL159" s="108"/>
      <c r="KBM159" s="129"/>
      <c r="KBN159" s="130"/>
      <c r="KBO159" s="70"/>
      <c r="KBP159" s="104"/>
      <c r="KBQ159" s="105"/>
      <c r="KBR159" s="106"/>
      <c r="KBS159" s="107"/>
      <c r="KBT159" s="108"/>
      <c r="KBU159" s="129"/>
      <c r="KBV159" s="130"/>
      <c r="KBW159" s="70"/>
      <c r="KBX159" s="104"/>
      <c r="KBY159" s="105"/>
      <c r="KBZ159" s="106"/>
      <c r="KCA159" s="107"/>
      <c r="KCB159" s="108"/>
      <c r="KCC159" s="129"/>
      <c r="KCD159" s="130"/>
      <c r="KCE159" s="70"/>
      <c r="KCF159" s="104"/>
      <c r="KCG159" s="105"/>
      <c r="KCH159" s="106"/>
      <c r="KCI159" s="107"/>
      <c r="KCJ159" s="108"/>
      <c r="KCK159" s="129"/>
      <c r="KCL159" s="130"/>
      <c r="KCM159" s="70"/>
      <c r="KCN159" s="104"/>
      <c r="KCO159" s="105"/>
      <c r="KCP159" s="106"/>
      <c r="KCQ159" s="107"/>
      <c r="KCR159" s="108"/>
      <c r="KCS159" s="129"/>
      <c r="KCT159" s="130"/>
      <c r="KCU159" s="70"/>
      <c r="KCV159" s="104"/>
      <c r="KCW159" s="105"/>
      <c r="KCX159" s="106"/>
      <c r="KCY159" s="107"/>
      <c r="KCZ159" s="108"/>
      <c r="KDA159" s="129"/>
      <c r="KDB159" s="130"/>
      <c r="KDC159" s="70"/>
      <c r="KDD159" s="104"/>
      <c r="KDE159" s="105"/>
      <c r="KDF159" s="106"/>
      <c r="KDG159" s="107"/>
      <c r="KDH159" s="108"/>
      <c r="KDI159" s="129"/>
      <c r="KDJ159" s="130"/>
      <c r="KDK159" s="70"/>
      <c r="KDL159" s="104"/>
      <c r="KDM159" s="105"/>
      <c r="KDN159" s="106"/>
      <c r="KDO159" s="107"/>
      <c r="KDP159" s="108"/>
      <c r="KDQ159" s="129"/>
      <c r="KDR159" s="130"/>
      <c r="KDS159" s="70"/>
      <c r="KDT159" s="104"/>
      <c r="KDU159" s="105"/>
      <c r="KDV159" s="106"/>
      <c r="KDW159" s="107"/>
      <c r="KDX159" s="108"/>
      <c r="KDY159" s="129"/>
      <c r="KDZ159" s="130"/>
      <c r="KEA159" s="70"/>
      <c r="KEB159" s="104"/>
      <c r="KEC159" s="105"/>
      <c r="KED159" s="106"/>
      <c r="KEE159" s="107"/>
      <c r="KEF159" s="108"/>
      <c r="KEG159" s="129"/>
      <c r="KEH159" s="130"/>
      <c r="KEI159" s="70"/>
      <c r="KEJ159" s="104"/>
      <c r="KEK159" s="105"/>
      <c r="KEL159" s="106"/>
      <c r="KEM159" s="107"/>
      <c r="KEN159" s="108"/>
      <c r="KEO159" s="129"/>
      <c r="KEP159" s="130"/>
      <c r="KEQ159" s="70"/>
      <c r="KER159" s="104"/>
      <c r="KES159" s="105"/>
      <c r="KET159" s="106"/>
      <c r="KEU159" s="107"/>
      <c r="KEV159" s="108"/>
      <c r="KEW159" s="129"/>
      <c r="KEX159" s="130"/>
      <c r="KEY159" s="70"/>
      <c r="KEZ159" s="104"/>
      <c r="KFA159" s="105"/>
      <c r="KFB159" s="106"/>
      <c r="KFC159" s="107"/>
      <c r="KFD159" s="108"/>
      <c r="KFE159" s="129"/>
      <c r="KFF159" s="130"/>
      <c r="KFG159" s="70"/>
      <c r="KFH159" s="104"/>
      <c r="KFI159" s="105"/>
      <c r="KFJ159" s="106"/>
      <c r="KFK159" s="107"/>
      <c r="KFL159" s="108"/>
      <c r="KFM159" s="129"/>
      <c r="KFN159" s="130"/>
      <c r="KFO159" s="70"/>
      <c r="KFP159" s="104"/>
      <c r="KFQ159" s="105"/>
      <c r="KFR159" s="106"/>
      <c r="KFS159" s="107"/>
      <c r="KFT159" s="108"/>
      <c r="KFU159" s="129"/>
      <c r="KFV159" s="130"/>
      <c r="KFW159" s="70"/>
      <c r="KFX159" s="104"/>
      <c r="KFY159" s="105"/>
      <c r="KFZ159" s="106"/>
      <c r="KGA159" s="107"/>
      <c r="KGB159" s="108"/>
      <c r="KGC159" s="129"/>
      <c r="KGD159" s="130"/>
      <c r="KGE159" s="70"/>
      <c r="KGF159" s="104"/>
      <c r="KGG159" s="105"/>
      <c r="KGH159" s="106"/>
      <c r="KGI159" s="107"/>
      <c r="KGJ159" s="108"/>
      <c r="KGK159" s="129"/>
      <c r="KGL159" s="130"/>
      <c r="KGM159" s="70"/>
      <c r="KGN159" s="104"/>
      <c r="KGO159" s="105"/>
      <c r="KGP159" s="106"/>
      <c r="KGQ159" s="107"/>
      <c r="KGR159" s="108"/>
      <c r="KGS159" s="129"/>
      <c r="KGT159" s="130"/>
      <c r="KGU159" s="70"/>
      <c r="KGV159" s="104"/>
      <c r="KGW159" s="105"/>
      <c r="KGX159" s="106"/>
      <c r="KGY159" s="107"/>
      <c r="KGZ159" s="108"/>
      <c r="KHA159" s="129"/>
      <c r="KHB159" s="130"/>
      <c r="KHC159" s="70"/>
      <c r="KHD159" s="104"/>
      <c r="KHE159" s="105"/>
      <c r="KHF159" s="106"/>
      <c r="KHG159" s="107"/>
      <c r="KHH159" s="108"/>
      <c r="KHI159" s="129"/>
      <c r="KHJ159" s="130"/>
      <c r="KHK159" s="70"/>
      <c r="KHL159" s="104"/>
      <c r="KHM159" s="105"/>
      <c r="KHN159" s="106"/>
      <c r="KHO159" s="107"/>
      <c r="KHP159" s="108"/>
      <c r="KHQ159" s="129"/>
      <c r="KHR159" s="130"/>
      <c r="KHS159" s="70"/>
      <c r="KHT159" s="104"/>
      <c r="KHU159" s="105"/>
      <c r="KHV159" s="106"/>
      <c r="KHW159" s="107"/>
      <c r="KHX159" s="108"/>
      <c r="KHY159" s="129"/>
      <c r="KHZ159" s="130"/>
      <c r="KIA159" s="70"/>
      <c r="KIB159" s="104"/>
      <c r="KIC159" s="105"/>
      <c r="KID159" s="106"/>
      <c r="KIE159" s="107"/>
      <c r="KIF159" s="108"/>
      <c r="KIG159" s="129"/>
      <c r="KIH159" s="130"/>
      <c r="KII159" s="70"/>
      <c r="KIJ159" s="104"/>
      <c r="KIK159" s="105"/>
      <c r="KIL159" s="106"/>
      <c r="KIM159" s="107"/>
      <c r="KIN159" s="108"/>
      <c r="KIO159" s="129"/>
      <c r="KIP159" s="130"/>
      <c r="KIQ159" s="70"/>
      <c r="KIR159" s="104"/>
      <c r="KIS159" s="105"/>
      <c r="KIT159" s="106"/>
      <c r="KIU159" s="107"/>
      <c r="KIV159" s="108"/>
      <c r="KIW159" s="129"/>
      <c r="KIX159" s="130"/>
      <c r="KIY159" s="70"/>
      <c r="KIZ159" s="104"/>
      <c r="KJA159" s="105"/>
      <c r="KJB159" s="106"/>
      <c r="KJC159" s="107"/>
      <c r="KJD159" s="108"/>
      <c r="KJE159" s="129"/>
      <c r="KJF159" s="130"/>
      <c r="KJG159" s="70"/>
      <c r="KJH159" s="104"/>
      <c r="KJI159" s="105"/>
      <c r="KJJ159" s="106"/>
      <c r="KJK159" s="107"/>
      <c r="KJL159" s="108"/>
      <c r="KJM159" s="129"/>
      <c r="KJN159" s="130"/>
      <c r="KJO159" s="70"/>
      <c r="KJP159" s="104"/>
      <c r="KJQ159" s="105"/>
      <c r="KJR159" s="106"/>
      <c r="KJS159" s="107"/>
      <c r="KJT159" s="108"/>
      <c r="KJU159" s="129"/>
      <c r="KJV159" s="130"/>
      <c r="KJW159" s="70"/>
      <c r="KJX159" s="104"/>
      <c r="KJY159" s="105"/>
      <c r="KJZ159" s="106"/>
      <c r="KKA159" s="107"/>
      <c r="KKB159" s="108"/>
      <c r="KKC159" s="129"/>
      <c r="KKD159" s="130"/>
      <c r="KKE159" s="70"/>
      <c r="KKF159" s="104"/>
      <c r="KKG159" s="105"/>
      <c r="KKH159" s="106"/>
      <c r="KKI159" s="107"/>
      <c r="KKJ159" s="108"/>
      <c r="KKK159" s="129"/>
      <c r="KKL159" s="130"/>
      <c r="KKM159" s="70"/>
      <c r="KKN159" s="104"/>
      <c r="KKO159" s="105"/>
      <c r="KKP159" s="106"/>
      <c r="KKQ159" s="107"/>
      <c r="KKR159" s="108"/>
      <c r="KKS159" s="129"/>
      <c r="KKT159" s="130"/>
      <c r="KKU159" s="70"/>
      <c r="KKV159" s="104"/>
      <c r="KKW159" s="105"/>
      <c r="KKX159" s="106"/>
      <c r="KKY159" s="107"/>
      <c r="KKZ159" s="108"/>
      <c r="KLA159" s="129"/>
      <c r="KLB159" s="130"/>
      <c r="KLC159" s="70"/>
      <c r="KLD159" s="104"/>
      <c r="KLE159" s="105"/>
      <c r="KLF159" s="106"/>
      <c r="KLG159" s="107"/>
      <c r="KLH159" s="108"/>
      <c r="KLI159" s="129"/>
      <c r="KLJ159" s="130"/>
      <c r="KLK159" s="70"/>
      <c r="KLL159" s="104"/>
      <c r="KLM159" s="105"/>
      <c r="KLN159" s="106"/>
      <c r="KLO159" s="107"/>
      <c r="KLP159" s="108"/>
      <c r="KLQ159" s="129"/>
      <c r="KLR159" s="130"/>
      <c r="KLS159" s="70"/>
      <c r="KLT159" s="104"/>
      <c r="KLU159" s="105"/>
      <c r="KLV159" s="106"/>
      <c r="KLW159" s="107"/>
      <c r="KLX159" s="108"/>
      <c r="KLY159" s="129"/>
      <c r="KLZ159" s="130"/>
      <c r="KMA159" s="70"/>
      <c r="KMB159" s="104"/>
      <c r="KMC159" s="105"/>
      <c r="KMD159" s="106"/>
      <c r="KME159" s="107"/>
      <c r="KMF159" s="108"/>
      <c r="KMG159" s="129"/>
      <c r="KMH159" s="130"/>
      <c r="KMI159" s="70"/>
      <c r="KMJ159" s="104"/>
      <c r="KMK159" s="105"/>
      <c r="KML159" s="106"/>
      <c r="KMM159" s="107"/>
      <c r="KMN159" s="108"/>
      <c r="KMO159" s="129"/>
      <c r="KMP159" s="130"/>
      <c r="KMQ159" s="70"/>
      <c r="KMR159" s="104"/>
      <c r="KMS159" s="105"/>
      <c r="KMT159" s="106"/>
      <c r="KMU159" s="107"/>
      <c r="KMV159" s="108"/>
      <c r="KMW159" s="129"/>
      <c r="KMX159" s="130"/>
      <c r="KMY159" s="70"/>
      <c r="KMZ159" s="104"/>
      <c r="KNA159" s="105"/>
      <c r="KNB159" s="106"/>
      <c r="KNC159" s="107"/>
      <c r="KND159" s="108"/>
      <c r="KNE159" s="129"/>
      <c r="KNF159" s="130"/>
      <c r="KNG159" s="70"/>
      <c r="KNH159" s="104"/>
      <c r="KNI159" s="105"/>
      <c r="KNJ159" s="106"/>
      <c r="KNK159" s="107"/>
      <c r="KNL159" s="108"/>
      <c r="KNM159" s="129"/>
      <c r="KNN159" s="130"/>
      <c r="KNO159" s="70"/>
      <c r="KNP159" s="104"/>
      <c r="KNQ159" s="105"/>
      <c r="KNR159" s="106"/>
      <c r="KNS159" s="107"/>
      <c r="KNT159" s="108"/>
      <c r="KNU159" s="129"/>
      <c r="KNV159" s="130"/>
      <c r="KNW159" s="70"/>
      <c r="KNX159" s="104"/>
      <c r="KNY159" s="105"/>
      <c r="KNZ159" s="106"/>
      <c r="KOA159" s="107"/>
      <c r="KOB159" s="108"/>
      <c r="KOC159" s="129"/>
      <c r="KOD159" s="130"/>
      <c r="KOE159" s="70"/>
      <c r="KOF159" s="104"/>
      <c r="KOG159" s="105"/>
      <c r="KOH159" s="106"/>
      <c r="KOI159" s="107"/>
      <c r="KOJ159" s="108"/>
      <c r="KOK159" s="129"/>
      <c r="KOL159" s="130"/>
      <c r="KOM159" s="70"/>
      <c r="KON159" s="104"/>
      <c r="KOO159" s="105"/>
      <c r="KOP159" s="106"/>
      <c r="KOQ159" s="107"/>
      <c r="KOR159" s="108"/>
      <c r="KOS159" s="129"/>
      <c r="KOT159" s="130"/>
      <c r="KOU159" s="70"/>
      <c r="KOV159" s="104"/>
      <c r="KOW159" s="105"/>
      <c r="KOX159" s="106"/>
      <c r="KOY159" s="107"/>
      <c r="KOZ159" s="108"/>
      <c r="KPA159" s="129"/>
      <c r="KPB159" s="130"/>
      <c r="KPC159" s="70"/>
      <c r="KPD159" s="104"/>
      <c r="KPE159" s="105"/>
      <c r="KPF159" s="106"/>
      <c r="KPG159" s="107"/>
      <c r="KPH159" s="108"/>
      <c r="KPI159" s="129"/>
      <c r="KPJ159" s="130"/>
      <c r="KPK159" s="70"/>
      <c r="KPL159" s="104"/>
      <c r="KPM159" s="105"/>
      <c r="KPN159" s="106"/>
      <c r="KPO159" s="107"/>
      <c r="KPP159" s="108"/>
      <c r="KPQ159" s="129"/>
      <c r="KPR159" s="130"/>
      <c r="KPS159" s="70"/>
      <c r="KPT159" s="104"/>
      <c r="KPU159" s="105"/>
      <c r="KPV159" s="106"/>
      <c r="KPW159" s="107"/>
      <c r="KPX159" s="108"/>
      <c r="KPY159" s="129"/>
      <c r="KPZ159" s="130"/>
      <c r="KQA159" s="70"/>
      <c r="KQB159" s="104"/>
      <c r="KQC159" s="105"/>
      <c r="KQD159" s="106"/>
      <c r="KQE159" s="107"/>
      <c r="KQF159" s="108"/>
      <c r="KQG159" s="129"/>
      <c r="KQH159" s="130"/>
      <c r="KQI159" s="70"/>
      <c r="KQJ159" s="104"/>
      <c r="KQK159" s="105"/>
      <c r="KQL159" s="106"/>
      <c r="KQM159" s="107"/>
      <c r="KQN159" s="108"/>
      <c r="KQO159" s="129"/>
      <c r="KQP159" s="130"/>
      <c r="KQQ159" s="70"/>
      <c r="KQR159" s="104"/>
      <c r="KQS159" s="105"/>
      <c r="KQT159" s="106"/>
      <c r="KQU159" s="107"/>
      <c r="KQV159" s="108"/>
      <c r="KQW159" s="129"/>
      <c r="KQX159" s="130"/>
      <c r="KQY159" s="70"/>
      <c r="KQZ159" s="104"/>
      <c r="KRA159" s="105"/>
      <c r="KRB159" s="106"/>
      <c r="KRC159" s="107"/>
      <c r="KRD159" s="108"/>
      <c r="KRE159" s="129"/>
      <c r="KRF159" s="130"/>
      <c r="KRG159" s="70"/>
      <c r="KRH159" s="104"/>
      <c r="KRI159" s="105"/>
      <c r="KRJ159" s="106"/>
      <c r="KRK159" s="107"/>
      <c r="KRL159" s="108"/>
      <c r="KRM159" s="129"/>
      <c r="KRN159" s="130"/>
      <c r="KRO159" s="70"/>
      <c r="KRP159" s="104"/>
      <c r="KRQ159" s="105"/>
      <c r="KRR159" s="106"/>
      <c r="KRS159" s="107"/>
      <c r="KRT159" s="108"/>
      <c r="KRU159" s="129"/>
      <c r="KRV159" s="130"/>
      <c r="KRW159" s="70"/>
      <c r="KRX159" s="104"/>
      <c r="KRY159" s="105"/>
      <c r="KRZ159" s="106"/>
      <c r="KSA159" s="107"/>
      <c r="KSB159" s="108"/>
      <c r="KSC159" s="129"/>
      <c r="KSD159" s="130"/>
      <c r="KSE159" s="70"/>
      <c r="KSF159" s="104"/>
      <c r="KSG159" s="105"/>
      <c r="KSH159" s="106"/>
      <c r="KSI159" s="107"/>
      <c r="KSJ159" s="108"/>
      <c r="KSK159" s="129"/>
      <c r="KSL159" s="130"/>
      <c r="KSM159" s="70"/>
      <c r="KSN159" s="104"/>
      <c r="KSO159" s="105"/>
      <c r="KSP159" s="106"/>
      <c r="KSQ159" s="107"/>
      <c r="KSR159" s="108"/>
      <c r="KSS159" s="129"/>
      <c r="KST159" s="130"/>
      <c r="KSU159" s="70"/>
      <c r="KSV159" s="104"/>
      <c r="KSW159" s="105"/>
      <c r="KSX159" s="106"/>
      <c r="KSY159" s="107"/>
      <c r="KSZ159" s="108"/>
      <c r="KTA159" s="129"/>
      <c r="KTB159" s="130"/>
      <c r="KTC159" s="70"/>
      <c r="KTD159" s="104"/>
      <c r="KTE159" s="105"/>
      <c r="KTF159" s="106"/>
      <c r="KTG159" s="107"/>
      <c r="KTH159" s="108"/>
      <c r="KTI159" s="129"/>
      <c r="KTJ159" s="130"/>
      <c r="KTK159" s="70"/>
      <c r="KTL159" s="104"/>
      <c r="KTM159" s="105"/>
      <c r="KTN159" s="106"/>
      <c r="KTO159" s="107"/>
      <c r="KTP159" s="108"/>
      <c r="KTQ159" s="129"/>
      <c r="KTR159" s="130"/>
      <c r="KTS159" s="70"/>
      <c r="KTT159" s="104"/>
      <c r="KTU159" s="105"/>
      <c r="KTV159" s="106"/>
      <c r="KTW159" s="107"/>
      <c r="KTX159" s="108"/>
      <c r="KTY159" s="129"/>
      <c r="KTZ159" s="130"/>
      <c r="KUA159" s="70"/>
      <c r="KUB159" s="104"/>
      <c r="KUC159" s="105"/>
      <c r="KUD159" s="106"/>
      <c r="KUE159" s="107"/>
      <c r="KUF159" s="108"/>
      <c r="KUG159" s="129"/>
      <c r="KUH159" s="130"/>
      <c r="KUI159" s="70"/>
      <c r="KUJ159" s="104"/>
      <c r="KUK159" s="105"/>
      <c r="KUL159" s="106"/>
      <c r="KUM159" s="107"/>
      <c r="KUN159" s="108"/>
      <c r="KUO159" s="129"/>
      <c r="KUP159" s="130"/>
      <c r="KUQ159" s="70"/>
      <c r="KUR159" s="104"/>
      <c r="KUS159" s="105"/>
      <c r="KUT159" s="106"/>
      <c r="KUU159" s="107"/>
      <c r="KUV159" s="108"/>
      <c r="KUW159" s="129"/>
      <c r="KUX159" s="130"/>
      <c r="KUY159" s="70"/>
      <c r="KUZ159" s="104"/>
      <c r="KVA159" s="105"/>
      <c r="KVB159" s="106"/>
      <c r="KVC159" s="107"/>
      <c r="KVD159" s="108"/>
      <c r="KVE159" s="129"/>
      <c r="KVF159" s="130"/>
      <c r="KVG159" s="70"/>
      <c r="KVH159" s="104"/>
      <c r="KVI159" s="105"/>
      <c r="KVJ159" s="106"/>
      <c r="KVK159" s="107"/>
      <c r="KVL159" s="108"/>
      <c r="KVM159" s="129"/>
      <c r="KVN159" s="130"/>
      <c r="KVO159" s="70"/>
      <c r="KVP159" s="104"/>
      <c r="KVQ159" s="105"/>
      <c r="KVR159" s="106"/>
      <c r="KVS159" s="107"/>
      <c r="KVT159" s="108"/>
      <c r="KVU159" s="129"/>
      <c r="KVV159" s="130"/>
      <c r="KVW159" s="70"/>
      <c r="KVX159" s="104"/>
      <c r="KVY159" s="105"/>
      <c r="KVZ159" s="106"/>
      <c r="KWA159" s="107"/>
      <c r="KWB159" s="108"/>
      <c r="KWC159" s="129"/>
      <c r="KWD159" s="130"/>
      <c r="KWE159" s="70"/>
      <c r="KWF159" s="104"/>
      <c r="KWG159" s="105"/>
      <c r="KWH159" s="106"/>
      <c r="KWI159" s="107"/>
      <c r="KWJ159" s="108"/>
      <c r="KWK159" s="129"/>
      <c r="KWL159" s="130"/>
      <c r="KWM159" s="70"/>
      <c r="KWN159" s="104"/>
      <c r="KWO159" s="105"/>
      <c r="KWP159" s="106"/>
      <c r="KWQ159" s="107"/>
      <c r="KWR159" s="108"/>
      <c r="KWS159" s="129"/>
      <c r="KWT159" s="130"/>
      <c r="KWU159" s="70"/>
      <c r="KWV159" s="104"/>
      <c r="KWW159" s="105"/>
      <c r="KWX159" s="106"/>
      <c r="KWY159" s="107"/>
      <c r="KWZ159" s="108"/>
      <c r="KXA159" s="129"/>
      <c r="KXB159" s="130"/>
      <c r="KXC159" s="70"/>
      <c r="KXD159" s="104"/>
      <c r="KXE159" s="105"/>
      <c r="KXF159" s="106"/>
      <c r="KXG159" s="107"/>
      <c r="KXH159" s="108"/>
      <c r="KXI159" s="129"/>
      <c r="KXJ159" s="130"/>
      <c r="KXK159" s="70"/>
      <c r="KXL159" s="104"/>
      <c r="KXM159" s="105"/>
      <c r="KXN159" s="106"/>
      <c r="KXO159" s="107"/>
      <c r="KXP159" s="108"/>
      <c r="KXQ159" s="129"/>
      <c r="KXR159" s="130"/>
      <c r="KXS159" s="70"/>
      <c r="KXT159" s="104"/>
      <c r="KXU159" s="105"/>
      <c r="KXV159" s="106"/>
      <c r="KXW159" s="107"/>
      <c r="KXX159" s="108"/>
      <c r="KXY159" s="129"/>
      <c r="KXZ159" s="130"/>
      <c r="KYA159" s="70"/>
      <c r="KYB159" s="104"/>
      <c r="KYC159" s="105"/>
      <c r="KYD159" s="106"/>
      <c r="KYE159" s="107"/>
      <c r="KYF159" s="108"/>
      <c r="KYG159" s="129"/>
      <c r="KYH159" s="130"/>
      <c r="KYI159" s="70"/>
      <c r="KYJ159" s="104"/>
      <c r="KYK159" s="105"/>
      <c r="KYL159" s="106"/>
      <c r="KYM159" s="107"/>
      <c r="KYN159" s="108"/>
      <c r="KYO159" s="129"/>
      <c r="KYP159" s="130"/>
      <c r="KYQ159" s="70"/>
      <c r="KYR159" s="104"/>
      <c r="KYS159" s="105"/>
      <c r="KYT159" s="106"/>
      <c r="KYU159" s="107"/>
      <c r="KYV159" s="108"/>
      <c r="KYW159" s="129"/>
      <c r="KYX159" s="130"/>
      <c r="KYY159" s="70"/>
      <c r="KYZ159" s="104"/>
      <c r="KZA159" s="105"/>
      <c r="KZB159" s="106"/>
      <c r="KZC159" s="107"/>
      <c r="KZD159" s="108"/>
      <c r="KZE159" s="129"/>
      <c r="KZF159" s="130"/>
      <c r="KZG159" s="70"/>
      <c r="KZH159" s="104"/>
      <c r="KZI159" s="105"/>
      <c r="KZJ159" s="106"/>
      <c r="KZK159" s="107"/>
      <c r="KZL159" s="108"/>
      <c r="KZM159" s="129"/>
      <c r="KZN159" s="130"/>
      <c r="KZO159" s="70"/>
      <c r="KZP159" s="104"/>
      <c r="KZQ159" s="105"/>
      <c r="KZR159" s="106"/>
      <c r="KZS159" s="107"/>
      <c r="KZT159" s="108"/>
      <c r="KZU159" s="129"/>
      <c r="KZV159" s="130"/>
      <c r="KZW159" s="70"/>
      <c r="KZX159" s="104"/>
      <c r="KZY159" s="105"/>
      <c r="KZZ159" s="106"/>
      <c r="LAA159" s="107"/>
      <c r="LAB159" s="108"/>
      <c r="LAC159" s="129"/>
      <c r="LAD159" s="130"/>
      <c r="LAE159" s="70"/>
      <c r="LAF159" s="104"/>
      <c r="LAG159" s="105"/>
      <c r="LAH159" s="106"/>
      <c r="LAI159" s="107"/>
      <c r="LAJ159" s="108"/>
      <c r="LAK159" s="129"/>
      <c r="LAL159" s="130"/>
      <c r="LAM159" s="70"/>
      <c r="LAN159" s="104"/>
      <c r="LAO159" s="105"/>
      <c r="LAP159" s="106"/>
      <c r="LAQ159" s="107"/>
      <c r="LAR159" s="108"/>
      <c r="LAS159" s="129"/>
      <c r="LAT159" s="130"/>
      <c r="LAU159" s="70"/>
      <c r="LAV159" s="104"/>
      <c r="LAW159" s="105"/>
      <c r="LAX159" s="106"/>
      <c r="LAY159" s="107"/>
      <c r="LAZ159" s="108"/>
      <c r="LBA159" s="129"/>
      <c r="LBB159" s="130"/>
      <c r="LBC159" s="70"/>
      <c r="LBD159" s="104"/>
      <c r="LBE159" s="105"/>
      <c r="LBF159" s="106"/>
      <c r="LBG159" s="107"/>
      <c r="LBH159" s="108"/>
      <c r="LBI159" s="129"/>
      <c r="LBJ159" s="130"/>
      <c r="LBK159" s="70"/>
      <c r="LBL159" s="104"/>
      <c r="LBM159" s="105"/>
      <c r="LBN159" s="106"/>
      <c r="LBO159" s="107"/>
      <c r="LBP159" s="108"/>
      <c r="LBQ159" s="129"/>
      <c r="LBR159" s="130"/>
      <c r="LBS159" s="70"/>
      <c r="LBT159" s="104"/>
      <c r="LBU159" s="105"/>
      <c r="LBV159" s="106"/>
      <c r="LBW159" s="107"/>
      <c r="LBX159" s="108"/>
      <c r="LBY159" s="129"/>
      <c r="LBZ159" s="130"/>
      <c r="LCA159" s="70"/>
      <c r="LCB159" s="104"/>
      <c r="LCC159" s="105"/>
      <c r="LCD159" s="106"/>
      <c r="LCE159" s="107"/>
      <c r="LCF159" s="108"/>
      <c r="LCG159" s="129"/>
      <c r="LCH159" s="130"/>
      <c r="LCI159" s="70"/>
      <c r="LCJ159" s="104"/>
      <c r="LCK159" s="105"/>
      <c r="LCL159" s="106"/>
      <c r="LCM159" s="107"/>
      <c r="LCN159" s="108"/>
      <c r="LCO159" s="129"/>
      <c r="LCP159" s="130"/>
      <c r="LCQ159" s="70"/>
      <c r="LCR159" s="104"/>
      <c r="LCS159" s="105"/>
      <c r="LCT159" s="106"/>
      <c r="LCU159" s="107"/>
      <c r="LCV159" s="108"/>
      <c r="LCW159" s="129"/>
      <c r="LCX159" s="130"/>
      <c r="LCY159" s="70"/>
      <c r="LCZ159" s="104"/>
      <c r="LDA159" s="105"/>
      <c r="LDB159" s="106"/>
      <c r="LDC159" s="107"/>
      <c r="LDD159" s="108"/>
      <c r="LDE159" s="129"/>
      <c r="LDF159" s="130"/>
      <c r="LDG159" s="70"/>
      <c r="LDH159" s="104"/>
      <c r="LDI159" s="105"/>
      <c r="LDJ159" s="106"/>
      <c r="LDK159" s="107"/>
      <c r="LDL159" s="108"/>
      <c r="LDM159" s="129"/>
      <c r="LDN159" s="130"/>
      <c r="LDO159" s="70"/>
      <c r="LDP159" s="104"/>
      <c r="LDQ159" s="105"/>
      <c r="LDR159" s="106"/>
      <c r="LDS159" s="107"/>
      <c r="LDT159" s="108"/>
      <c r="LDU159" s="129"/>
      <c r="LDV159" s="130"/>
      <c r="LDW159" s="70"/>
      <c r="LDX159" s="104"/>
      <c r="LDY159" s="105"/>
      <c r="LDZ159" s="106"/>
      <c r="LEA159" s="107"/>
      <c r="LEB159" s="108"/>
      <c r="LEC159" s="129"/>
      <c r="LED159" s="130"/>
      <c r="LEE159" s="70"/>
      <c r="LEF159" s="104"/>
      <c r="LEG159" s="105"/>
      <c r="LEH159" s="106"/>
      <c r="LEI159" s="107"/>
      <c r="LEJ159" s="108"/>
      <c r="LEK159" s="129"/>
      <c r="LEL159" s="130"/>
      <c r="LEM159" s="70"/>
      <c r="LEN159" s="104"/>
      <c r="LEO159" s="105"/>
      <c r="LEP159" s="106"/>
      <c r="LEQ159" s="107"/>
      <c r="LER159" s="108"/>
      <c r="LES159" s="129"/>
      <c r="LET159" s="130"/>
      <c r="LEU159" s="70"/>
      <c r="LEV159" s="104"/>
      <c r="LEW159" s="105"/>
      <c r="LEX159" s="106"/>
      <c r="LEY159" s="107"/>
      <c r="LEZ159" s="108"/>
      <c r="LFA159" s="129"/>
      <c r="LFB159" s="130"/>
      <c r="LFC159" s="70"/>
      <c r="LFD159" s="104"/>
      <c r="LFE159" s="105"/>
      <c r="LFF159" s="106"/>
      <c r="LFG159" s="107"/>
      <c r="LFH159" s="108"/>
      <c r="LFI159" s="129"/>
      <c r="LFJ159" s="130"/>
      <c r="LFK159" s="70"/>
      <c r="LFL159" s="104"/>
      <c r="LFM159" s="105"/>
      <c r="LFN159" s="106"/>
      <c r="LFO159" s="107"/>
      <c r="LFP159" s="108"/>
      <c r="LFQ159" s="129"/>
      <c r="LFR159" s="130"/>
      <c r="LFS159" s="70"/>
      <c r="LFT159" s="104"/>
      <c r="LFU159" s="105"/>
      <c r="LFV159" s="106"/>
      <c r="LFW159" s="107"/>
      <c r="LFX159" s="108"/>
      <c r="LFY159" s="129"/>
      <c r="LFZ159" s="130"/>
      <c r="LGA159" s="70"/>
      <c r="LGB159" s="104"/>
      <c r="LGC159" s="105"/>
      <c r="LGD159" s="106"/>
      <c r="LGE159" s="107"/>
      <c r="LGF159" s="108"/>
      <c r="LGG159" s="129"/>
      <c r="LGH159" s="130"/>
      <c r="LGI159" s="70"/>
      <c r="LGJ159" s="104"/>
      <c r="LGK159" s="105"/>
      <c r="LGL159" s="106"/>
      <c r="LGM159" s="107"/>
      <c r="LGN159" s="108"/>
      <c r="LGO159" s="129"/>
      <c r="LGP159" s="130"/>
      <c r="LGQ159" s="70"/>
      <c r="LGR159" s="104"/>
      <c r="LGS159" s="105"/>
      <c r="LGT159" s="106"/>
      <c r="LGU159" s="107"/>
      <c r="LGV159" s="108"/>
      <c r="LGW159" s="129"/>
      <c r="LGX159" s="130"/>
      <c r="LGY159" s="70"/>
      <c r="LGZ159" s="104"/>
      <c r="LHA159" s="105"/>
      <c r="LHB159" s="106"/>
      <c r="LHC159" s="107"/>
      <c r="LHD159" s="108"/>
      <c r="LHE159" s="129"/>
      <c r="LHF159" s="130"/>
      <c r="LHG159" s="70"/>
      <c r="LHH159" s="104"/>
      <c r="LHI159" s="105"/>
      <c r="LHJ159" s="106"/>
      <c r="LHK159" s="107"/>
      <c r="LHL159" s="108"/>
      <c r="LHM159" s="129"/>
      <c r="LHN159" s="130"/>
      <c r="LHO159" s="70"/>
      <c r="LHP159" s="104"/>
      <c r="LHQ159" s="105"/>
      <c r="LHR159" s="106"/>
      <c r="LHS159" s="107"/>
      <c r="LHT159" s="108"/>
      <c r="LHU159" s="129"/>
      <c r="LHV159" s="130"/>
      <c r="LHW159" s="70"/>
      <c r="LHX159" s="104"/>
      <c r="LHY159" s="105"/>
      <c r="LHZ159" s="106"/>
      <c r="LIA159" s="107"/>
      <c r="LIB159" s="108"/>
      <c r="LIC159" s="129"/>
      <c r="LID159" s="130"/>
      <c r="LIE159" s="70"/>
      <c r="LIF159" s="104"/>
      <c r="LIG159" s="105"/>
      <c r="LIH159" s="106"/>
      <c r="LII159" s="107"/>
      <c r="LIJ159" s="108"/>
      <c r="LIK159" s="129"/>
      <c r="LIL159" s="130"/>
      <c r="LIM159" s="70"/>
      <c r="LIN159" s="104"/>
      <c r="LIO159" s="105"/>
      <c r="LIP159" s="106"/>
      <c r="LIQ159" s="107"/>
      <c r="LIR159" s="108"/>
      <c r="LIS159" s="129"/>
      <c r="LIT159" s="130"/>
      <c r="LIU159" s="70"/>
      <c r="LIV159" s="104"/>
      <c r="LIW159" s="105"/>
      <c r="LIX159" s="106"/>
      <c r="LIY159" s="107"/>
      <c r="LIZ159" s="108"/>
      <c r="LJA159" s="129"/>
      <c r="LJB159" s="130"/>
      <c r="LJC159" s="70"/>
      <c r="LJD159" s="104"/>
      <c r="LJE159" s="105"/>
      <c r="LJF159" s="106"/>
      <c r="LJG159" s="107"/>
      <c r="LJH159" s="108"/>
      <c r="LJI159" s="129"/>
      <c r="LJJ159" s="130"/>
      <c r="LJK159" s="70"/>
      <c r="LJL159" s="104"/>
      <c r="LJM159" s="105"/>
      <c r="LJN159" s="106"/>
      <c r="LJO159" s="107"/>
      <c r="LJP159" s="108"/>
      <c r="LJQ159" s="129"/>
      <c r="LJR159" s="130"/>
      <c r="LJS159" s="70"/>
      <c r="LJT159" s="104"/>
      <c r="LJU159" s="105"/>
      <c r="LJV159" s="106"/>
      <c r="LJW159" s="107"/>
      <c r="LJX159" s="108"/>
      <c r="LJY159" s="129"/>
      <c r="LJZ159" s="130"/>
      <c r="LKA159" s="70"/>
      <c r="LKB159" s="104"/>
      <c r="LKC159" s="105"/>
      <c r="LKD159" s="106"/>
      <c r="LKE159" s="107"/>
      <c r="LKF159" s="108"/>
      <c r="LKG159" s="129"/>
      <c r="LKH159" s="130"/>
      <c r="LKI159" s="70"/>
      <c r="LKJ159" s="104"/>
      <c r="LKK159" s="105"/>
      <c r="LKL159" s="106"/>
      <c r="LKM159" s="107"/>
      <c r="LKN159" s="108"/>
      <c r="LKO159" s="129"/>
      <c r="LKP159" s="130"/>
      <c r="LKQ159" s="70"/>
      <c r="LKR159" s="104"/>
      <c r="LKS159" s="105"/>
      <c r="LKT159" s="106"/>
      <c r="LKU159" s="107"/>
      <c r="LKV159" s="108"/>
      <c r="LKW159" s="129"/>
      <c r="LKX159" s="130"/>
      <c r="LKY159" s="70"/>
      <c r="LKZ159" s="104"/>
      <c r="LLA159" s="105"/>
      <c r="LLB159" s="106"/>
      <c r="LLC159" s="107"/>
      <c r="LLD159" s="108"/>
      <c r="LLE159" s="129"/>
      <c r="LLF159" s="130"/>
      <c r="LLG159" s="70"/>
      <c r="LLH159" s="104"/>
      <c r="LLI159" s="105"/>
      <c r="LLJ159" s="106"/>
      <c r="LLK159" s="107"/>
      <c r="LLL159" s="108"/>
      <c r="LLM159" s="129"/>
      <c r="LLN159" s="130"/>
      <c r="LLO159" s="70"/>
      <c r="LLP159" s="104"/>
      <c r="LLQ159" s="105"/>
      <c r="LLR159" s="106"/>
      <c r="LLS159" s="107"/>
      <c r="LLT159" s="108"/>
      <c r="LLU159" s="129"/>
      <c r="LLV159" s="130"/>
      <c r="LLW159" s="70"/>
      <c r="LLX159" s="104"/>
      <c r="LLY159" s="105"/>
      <c r="LLZ159" s="106"/>
      <c r="LMA159" s="107"/>
      <c r="LMB159" s="108"/>
      <c r="LMC159" s="129"/>
      <c r="LMD159" s="130"/>
      <c r="LME159" s="70"/>
      <c r="LMF159" s="104"/>
      <c r="LMG159" s="105"/>
      <c r="LMH159" s="106"/>
      <c r="LMI159" s="107"/>
      <c r="LMJ159" s="108"/>
      <c r="LMK159" s="129"/>
      <c r="LML159" s="130"/>
      <c r="LMM159" s="70"/>
      <c r="LMN159" s="104"/>
      <c r="LMO159" s="105"/>
      <c r="LMP159" s="106"/>
      <c r="LMQ159" s="107"/>
      <c r="LMR159" s="108"/>
      <c r="LMS159" s="129"/>
      <c r="LMT159" s="130"/>
      <c r="LMU159" s="70"/>
      <c r="LMV159" s="104"/>
      <c r="LMW159" s="105"/>
      <c r="LMX159" s="106"/>
      <c r="LMY159" s="107"/>
      <c r="LMZ159" s="108"/>
      <c r="LNA159" s="129"/>
      <c r="LNB159" s="130"/>
      <c r="LNC159" s="70"/>
      <c r="LND159" s="104"/>
      <c r="LNE159" s="105"/>
      <c r="LNF159" s="106"/>
      <c r="LNG159" s="107"/>
      <c r="LNH159" s="108"/>
      <c r="LNI159" s="129"/>
      <c r="LNJ159" s="130"/>
      <c r="LNK159" s="70"/>
      <c r="LNL159" s="104"/>
      <c r="LNM159" s="105"/>
      <c r="LNN159" s="106"/>
      <c r="LNO159" s="107"/>
      <c r="LNP159" s="108"/>
      <c r="LNQ159" s="129"/>
      <c r="LNR159" s="130"/>
      <c r="LNS159" s="70"/>
      <c r="LNT159" s="104"/>
      <c r="LNU159" s="105"/>
      <c r="LNV159" s="106"/>
      <c r="LNW159" s="107"/>
      <c r="LNX159" s="108"/>
      <c r="LNY159" s="129"/>
      <c r="LNZ159" s="130"/>
      <c r="LOA159" s="70"/>
      <c r="LOB159" s="104"/>
      <c r="LOC159" s="105"/>
      <c r="LOD159" s="106"/>
      <c r="LOE159" s="107"/>
      <c r="LOF159" s="108"/>
      <c r="LOG159" s="129"/>
      <c r="LOH159" s="130"/>
      <c r="LOI159" s="70"/>
      <c r="LOJ159" s="104"/>
      <c r="LOK159" s="105"/>
      <c r="LOL159" s="106"/>
      <c r="LOM159" s="107"/>
      <c r="LON159" s="108"/>
      <c r="LOO159" s="129"/>
      <c r="LOP159" s="130"/>
      <c r="LOQ159" s="70"/>
      <c r="LOR159" s="104"/>
      <c r="LOS159" s="105"/>
      <c r="LOT159" s="106"/>
      <c r="LOU159" s="107"/>
      <c r="LOV159" s="108"/>
      <c r="LOW159" s="129"/>
      <c r="LOX159" s="130"/>
      <c r="LOY159" s="70"/>
      <c r="LOZ159" s="104"/>
      <c r="LPA159" s="105"/>
      <c r="LPB159" s="106"/>
      <c r="LPC159" s="107"/>
      <c r="LPD159" s="108"/>
      <c r="LPE159" s="129"/>
      <c r="LPF159" s="130"/>
      <c r="LPG159" s="70"/>
      <c r="LPH159" s="104"/>
      <c r="LPI159" s="105"/>
      <c r="LPJ159" s="106"/>
      <c r="LPK159" s="107"/>
      <c r="LPL159" s="108"/>
      <c r="LPM159" s="129"/>
      <c r="LPN159" s="130"/>
      <c r="LPO159" s="70"/>
      <c r="LPP159" s="104"/>
      <c r="LPQ159" s="105"/>
      <c r="LPR159" s="106"/>
      <c r="LPS159" s="107"/>
      <c r="LPT159" s="108"/>
      <c r="LPU159" s="129"/>
      <c r="LPV159" s="130"/>
      <c r="LPW159" s="70"/>
      <c r="LPX159" s="104"/>
      <c r="LPY159" s="105"/>
      <c r="LPZ159" s="106"/>
      <c r="LQA159" s="107"/>
      <c r="LQB159" s="108"/>
      <c r="LQC159" s="129"/>
      <c r="LQD159" s="130"/>
      <c r="LQE159" s="70"/>
      <c r="LQF159" s="104"/>
      <c r="LQG159" s="105"/>
      <c r="LQH159" s="106"/>
      <c r="LQI159" s="107"/>
      <c r="LQJ159" s="108"/>
      <c r="LQK159" s="129"/>
      <c r="LQL159" s="130"/>
      <c r="LQM159" s="70"/>
      <c r="LQN159" s="104"/>
      <c r="LQO159" s="105"/>
      <c r="LQP159" s="106"/>
      <c r="LQQ159" s="107"/>
      <c r="LQR159" s="108"/>
      <c r="LQS159" s="129"/>
      <c r="LQT159" s="130"/>
      <c r="LQU159" s="70"/>
      <c r="LQV159" s="104"/>
      <c r="LQW159" s="105"/>
      <c r="LQX159" s="106"/>
      <c r="LQY159" s="107"/>
      <c r="LQZ159" s="108"/>
      <c r="LRA159" s="129"/>
      <c r="LRB159" s="130"/>
      <c r="LRC159" s="70"/>
      <c r="LRD159" s="104"/>
      <c r="LRE159" s="105"/>
      <c r="LRF159" s="106"/>
      <c r="LRG159" s="107"/>
      <c r="LRH159" s="108"/>
      <c r="LRI159" s="129"/>
      <c r="LRJ159" s="130"/>
      <c r="LRK159" s="70"/>
      <c r="LRL159" s="104"/>
      <c r="LRM159" s="105"/>
      <c r="LRN159" s="106"/>
      <c r="LRO159" s="107"/>
      <c r="LRP159" s="108"/>
      <c r="LRQ159" s="129"/>
      <c r="LRR159" s="130"/>
      <c r="LRS159" s="70"/>
      <c r="LRT159" s="104"/>
      <c r="LRU159" s="105"/>
      <c r="LRV159" s="106"/>
      <c r="LRW159" s="107"/>
      <c r="LRX159" s="108"/>
      <c r="LRY159" s="129"/>
      <c r="LRZ159" s="130"/>
      <c r="LSA159" s="70"/>
      <c r="LSB159" s="104"/>
      <c r="LSC159" s="105"/>
      <c r="LSD159" s="106"/>
      <c r="LSE159" s="107"/>
      <c r="LSF159" s="108"/>
      <c r="LSG159" s="129"/>
      <c r="LSH159" s="130"/>
      <c r="LSI159" s="70"/>
      <c r="LSJ159" s="104"/>
      <c r="LSK159" s="105"/>
      <c r="LSL159" s="106"/>
      <c r="LSM159" s="107"/>
      <c r="LSN159" s="108"/>
      <c r="LSO159" s="129"/>
      <c r="LSP159" s="130"/>
      <c r="LSQ159" s="70"/>
      <c r="LSR159" s="104"/>
      <c r="LSS159" s="105"/>
      <c r="LST159" s="106"/>
      <c r="LSU159" s="107"/>
      <c r="LSV159" s="108"/>
      <c r="LSW159" s="129"/>
      <c r="LSX159" s="130"/>
      <c r="LSY159" s="70"/>
      <c r="LSZ159" s="104"/>
      <c r="LTA159" s="105"/>
      <c r="LTB159" s="106"/>
      <c r="LTC159" s="107"/>
      <c r="LTD159" s="108"/>
      <c r="LTE159" s="129"/>
      <c r="LTF159" s="130"/>
      <c r="LTG159" s="70"/>
      <c r="LTH159" s="104"/>
      <c r="LTI159" s="105"/>
      <c r="LTJ159" s="106"/>
      <c r="LTK159" s="107"/>
      <c r="LTL159" s="108"/>
      <c r="LTM159" s="129"/>
      <c r="LTN159" s="130"/>
      <c r="LTO159" s="70"/>
      <c r="LTP159" s="104"/>
      <c r="LTQ159" s="105"/>
      <c r="LTR159" s="106"/>
      <c r="LTS159" s="107"/>
      <c r="LTT159" s="108"/>
      <c r="LTU159" s="129"/>
      <c r="LTV159" s="130"/>
      <c r="LTW159" s="70"/>
      <c r="LTX159" s="104"/>
      <c r="LTY159" s="105"/>
      <c r="LTZ159" s="106"/>
      <c r="LUA159" s="107"/>
      <c r="LUB159" s="108"/>
      <c r="LUC159" s="129"/>
      <c r="LUD159" s="130"/>
      <c r="LUE159" s="70"/>
      <c r="LUF159" s="104"/>
      <c r="LUG159" s="105"/>
      <c r="LUH159" s="106"/>
      <c r="LUI159" s="107"/>
      <c r="LUJ159" s="108"/>
      <c r="LUK159" s="129"/>
      <c r="LUL159" s="130"/>
      <c r="LUM159" s="70"/>
      <c r="LUN159" s="104"/>
      <c r="LUO159" s="105"/>
      <c r="LUP159" s="106"/>
      <c r="LUQ159" s="107"/>
      <c r="LUR159" s="108"/>
      <c r="LUS159" s="129"/>
      <c r="LUT159" s="130"/>
      <c r="LUU159" s="70"/>
      <c r="LUV159" s="104"/>
      <c r="LUW159" s="105"/>
      <c r="LUX159" s="106"/>
      <c r="LUY159" s="107"/>
      <c r="LUZ159" s="108"/>
      <c r="LVA159" s="129"/>
      <c r="LVB159" s="130"/>
      <c r="LVC159" s="70"/>
      <c r="LVD159" s="104"/>
      <c r="LVE159" s="105"/>
      <c r="LVF159" s="106"/>
      <c r="LVG159" s="107"/>
      <c r="LVH159" s="108"/>
      <c r="LVI159" s="129"/>
      <c r="LVJ159" s="130"/>
      <c r="LVK159" s="70"/>
      <c r="LVL159" s="104"/>
      <c r="LVM159" s="105"/>
      <c r="LVN159" s="106"/>
      <c r="LVO159" s="107"/>
      <c r="LVP159" s="108"/>
      <c r="LVQ159" s="129"/>
      <c r="LVR159" s="130"/>
      <c r="LVS159" s="70"/>
      <c r="LVT159" s="104"/>
      <c r="LVU159" s="105"/>
      <c r="LVV159" s="106"/>
      <c r="LVW159" s="107"/>
      <c r="LVX159" s="108"/>
      <c r="LVY159" s="129"/>
      <c r="LVZ159" s="130"/>
      <c r="LWA159" s="70"/>
      <c r="LWB159" s="104"/>
      <c r="LWC159" s="105"/>
      <c r="LWD159" s="106"/>
      <c r="LWE159" s="107"/>
      <c r="LWF159" s="108"/>
      <c r="LWG159" s="129"/>
      <c r="LWH159" s="130"/>
      <c r="LWI159" s="70"/>
      <c r="LWJ159" s="104"/>
      <c r="LWK159" s="105"/>
      <c r="LWL159" s="106"/>
      <c r="LWM159" s="107"/>
      <c r="LWN159" s="108"/>
      <c r="LWO159" s="129"/>
      <c r="LWP159" s="130"/>
      <c r="LWQ159" s="70"/>
      <c r="LWR159" s="104"/>
      <c r="LWS159" s="105"/>
      <c r="LWT159" s="106"/>
      <c r="LWU159" s="107"/>
      <c r="LWV159" s="108"/>
      <c r="LWW159" s="129"/>
      <c r="LWX159" s="130"/>
      <c r="LWY159" s="70"/>
      <c r="LWZ159" s="104"/>
      <c r="LXA159" s="105"/>
      <c r="LXB159" s="106"/>
      <c r="LXC159" s="107"/>
      <c r="LXD159" s="108"/>
      <c r="LXE159" s="129"/>
      <c r="LXF159" s="130"/>
      <c r="LXG159" s="70"/>
      <c r="LXH159" s="104"/>
      <c r="LXI159" s="105"/>
      <c r="LXJ159" s="106"/>
      <c r="LXK159" s="107"/>
      <c r="LXL159" s="108"/>
      <c r="LXM159" s="129"/>
      <c r="LXN159" s="130"/>
      <c r="LXO159" s="70"/>
      <c r="LXP159" s="104"/>
      <c r="LXQ159" s="105"/>
      <c r="LXR159" s="106"/>
      <c r="LXS159" s="107"/>
      <c r="LXT159" s="108"/>
      <c r="LXU159" s="129"/>
      <c r="LXV159" s="130"/>
      <c r="LXW159" s="70"/>
      <c r="LXX159" s="104"/>
      <c r="LXY159" s="105"/>
      <c r="LXZ159" s="106"/>
      <c r="LYA159" s="107"/>
      <c r="LYB159" s="108"/>
      <c r="LYC159" s="129"/>
      <c r="LYD159" s="130"/>
      <c r="LYE159" s="70"/>
      <c r="LYF159" s="104"/>
      <c r="LYG159" s="105"/>
      <c r="LYH159" s="106"/>
      <c r="LYI159" s="107"/>
      <c r="LYJ159" s="108"/>
      <c r="LYK159" s="129"/>
      <c r="LYL159" s="130"/>
      <c r="LYM159" s="70"/>
      <c r="LYN159" s="104"/>
      <c r="LYO159" s="105"/>
      <c r="LYP159" s="106"/>
      <c r="LYQ159" s="107"/>
      <c r="LYR159" s="108"/>
      <c r="LYS159" s="129"/>
      <c r="LYT159" s="130"/>
      <c r="LYU159" s="70"/>
      <c r="LYV159" s="104"/>
      <c r="LYW159" s="105"/>
      <c r="LYX159" s="106"/>
      <c r="LYY159" s="107"/>
      <c r="LYZ159" s="108"/>
      <c r="LZA159" s="129"/>
      <c r="LZB159" s="130"/>
      <c r="LZC159" s="70"/>
      <c r="LZD159" s="104"/>
      <c r="LZE159" s="105"/>
      <c r="LZF159" s="106"/>
      <c r="LZG159" s="107"/>
      <c r="LZH159" s="108"/>
      <c r="LZI159" s="129"/>
      <c r="LZJ159" s="130"/>
      <c r="LZK159" s="70"/>
      <c r="LZL159" s="104"/>
      <c r="LZM159" s="105"/>
      <c r="LZN159" s="106"/>
      <c r="LZO159" s="107"/>
      <c r="LZP159" s="108"/>
      <c r="LZQ159" s="129"/>
      <c r="LZR159" s="130"/>
      <c r="LZS159" s="70"/>
      <c r="LZT159" s="104"/>
      <c r="LZU159" s="105"/>
      <c r="LZV159" s="106"/>
      <c r="LZW159" s="107"/>
      <c r="LZX159" s="108"/>
      <c r="LZY159" s="129"/>
      <c r="LZZ159" s="130"/>
      <c r="MAA159" s="70"/>
      <c r="MAB159" s="104"/>
      <c r="MAC159" s="105"/>
      <c r="MAD159" s="106"/>
      <c r="MAE159" s="107"/>
      <c r="MAF159" s="108"/>
      <c r="MAG159" s="129"/>
      <c r="MAH159" s="130"/>
      <c r="MAI159" s="70"/>
      <c r="MAJ159" s="104"/>
      <c r="MAK159" s="105"/>
      <c r="MAL159" s="106"/>
      <c r="MAM159" s="107"/>
      <c r="MAN159" s="108"/>
      <c r="MAO159" s="129"/>
      <c r="MAP159" s="130"/>
      <c r="MAQ159" s="70"/>
      <c r="MAR159" s="104"/>
      <c r="MAS159" s="105"/>
      <c r="MAT159" s="106"/>
      <c r="MAU159" s="107"/>
      <c r="MAV159" s="108"/>
      <c r="MAW159" s="129"/>
      <c r="MAX159" s="130"/>
      <c r="MAY159" s="70"/>
      <c r="MAZ159" s="104"/>
      <c r="MBA159" s="105"/>
      <c r="MBB159" s="106"/>
      <c r="MBC159" s="107"/>
      <c r="MBD159" s="108"/>
      <c r="MBE159" s="129"/>
      <c r="MBF159" s="130"/>
      <c r="MBG159" s="70"/>
      <c r="MBH159" s="104"/>
      <c r="MBI159" s="105"/>
      <c r="MBJ159" s="106"/>
      <c r="MBK159" s="107"/>
      <c r="MBL159" s="108"/>
      <c r="MBM159" s="129"/>
      <c r="MBN159" s="130"/>
      <c r="MBO159" s="70"/>
      <c r="MBP159" s="104"/>
      <c r="MBQ159" s="105"/>
      <c r="MBR159" s="106"/>
      <c r="MBS159" s="107"/>
      <c r="MBT159" s="108"/>
      <c r="MBU159" s="129"/>
      <c r="MBV159" s="130"/>
      <c r="MBW159" s="70"/>
      <c r="MBX159" s="104"/>
      <c r="MBY159" s="105"/>
      <c r="MBZ159" s="106"/>
      <c r="MCA159" s="107"/>
      <c r="MCB159" s="108"/>
      <c r="MCC159" s="129"/>
      <c r="MCD159" s="130"/>
      <c r="MCE159" s="70"/>
      <c r="MCF159" s="104"/>
      <c r="MCG159" s="105"/>
      <c r="MCH159" s="106"/>
      <c r="MCI159" s="107"/>
      <c r="MCJ159" s="108"/>
      <c r="MCK159" s="129"/>
      <c r="MCL159" s="130"/>
      <c r="MCM159" s="70"/>
      <c r="MCN159" s="104"/>
      <c r="MCO159" s="105"/>
      <c r="MCP159" s="106"/>
      <c r="MCQ159" s="107"/>
      <c r="MCR159" s="108"/>
      <c r="MCS159" s="129"/>
      <c r="MCT159" s="130"/>
      <c r="MCU159" s="70"/>
      <c r="MCV159" s="104"/>
      <c r="MCW159" s="105"/>
      <c r="MCX159" s="106"/>
      <c r="MCY159" s="107"/>
      <c r="MCZ159" s="108"/>
      <c r="MDA159" s="129"/>
      <c r="MDB159" s="130"/>
      <c r="MDC159" s="70"/>
      <c r="MDD159" s="104"/>
      <c r="MDE159" s="105"/>
      <c r="MDF159" s="106"/>
      <c r="MDG159" s="107"/>
      <c r="MDH159" s="108"/>
      <c r="MDI159" s="129"/>
      <c r="MDJ159" s="130"/>
      <c r="MDK159" s="70"/>
      <c r="MDL159" s="104"/>
      <c r="MDM159" s="105"/>
      <c r="MDN159" s="106"/>
      <c r="MDO159" s="107"/>
      <c r="MDP159" s="108"/>
      <c r="MDQ159" s="129"/>
      <c r="MDR159" s="130"/>
      <c r="MDS159" s="70"/>
      <c r="MDT159" s="104"/>
      <c r="MDU159" s="105"/>
      <c r="MDV159" s="106"/>
      <c r="MDW159" s="107"/>
      <c r="MDX159" s="108"/>
      <c r="MDY159" s="129"/>
      <c r="MDZ159" s="130"/>
      <c r="MEA159" s="70"/>
      <c r="MEB159" s="104"/>
      <c r="MEC159" s="105"/>
      <c r="MED159" s="106"/>
      <c r="MEE159" s="107"/>
      <c r="MEF159" s="108"/>
      <c r="MEG159" s="129"/>
      <c r="MEH159" s="130"/>
      <c r="MEI159" s="70"/>
      <c r="MEJ159" s="104"/>
      <c r="MEK159" s="105"/>
      <c r="MEL159" s="106"/>
      <c r="MEM159" s="107"/>
      <c r="MEN159" s="108"/>
      <c r="MEO159" s="129"/>
      <c r="MEP159" s="130"/>
      <c r="MEQ159" s="70"/>
      <c r="MER159" s="104"/>
      <c r="MES159" s="105"/>
      <c r="MET159" s="106"/>
      <c r="MEU159" s="107"/>
      <c r="MEV159" s="108"/>
      <c r="MEW159" s="129"/>
      <c r="MEX159" s="130"/>
      <c r="MEY159" s="70"/>
      <c r="MEZ159" s="104"/>
      <c r="MFA159" s="105"/>
      <c r="MFB159" s="106"/>
      <c r="MFC159" s="107"/>
      <c r="MFD159" s="108"/>
      <c r="MFE159" s="129"/>
      <c r="MFF159" s="130"/>
      <c r="MFG159" s="70"/>
      <c r="MFH159" s="104"/>
      <c r="MFI159" s="105"/>
      <c r="MFJ159" s="106"/>
      <c r="MFK159" s="107"/>
      <c r="MFL159" s="108"/>
      <c r="MFM159" s="129"/>
      <c r="MFN159" s="130"/>
      <c r="MFO159" s="70"/>
      <c r="MFP159" s="104"/>
      <c r="MFQ159" s="105"/>
      <c r="MFR159" s="106"/>
      <c r="MFS159" s="107"/>
      <c r="MFT159" s="108"/>
      <c r="MFU159" s="129"/>
      <c r="MFV159" s="130"/>
      <c r="MFW159" s="70"/>
      <c r="MFX159" s="104"/>
      <c r="MFY159" s="105"/>
      <c r="MFZ159" s="106"/>
      <c r="MGA159" s="107"/>
      <c r="MGB159" s="108"/>
      <c r="MGC159" s="129"/>
      <c r="MGD159" s="130"/>
      <c r="MGE159" s="70"/>
      <c r="MGF159" s="104"/>
      <c r="MGG159" s="105"/>
      <c r="MGH159" s="106"/>
      <c r="MGI159" s="107"/>
      <c r="MGJ159" s="108"/>
      <c r="MGK159" s="129"/>
      <c r="MGL159" s="130"/>
      <c r="MGM159" s="70"/>
      <c r="MGN159" s="104"/>
      <c r="MGO159" s="105"/>
      <c r="MGP159" s="106"/>
      <c r="MGQ159" s="107"/>
      <c r="MGR159" s="108"/>
      <c r="MGS159" s="129"/>
      <c r="MGT159" s="130"/>
      <c r="MGU159" s="70"/>
      <c r="MGV159" s="104"/>
      <c r="MGW159" s="105"/>
      <c r="MGX159" s="106"/>
      <c r="MGY159" s="107"/>
      <c r="MGZ159" s="108"/>
      <c r="MHA159" s="129"/>
      <c r="MHB159" s="130"/>
      <c r="MHC159" s="70"/>
      <c r="MHD159" s="104"/>
      <c r="MHE159" s="105"/>
      <c r="MHF159" s="106"/>
      <c r="MHG159" s="107"/>
      <c r="MHH159" s="108"/>
      <c r="MHI159" s="129"/>
      <c r="MHJ159" s="130"/>
      <c r="MHK159" s="70"/>
      <c r="MHL159" s="104"/>
      <c r="MHM159" s="105"/>
      <c r="MHN159" s="106"/>
      <c r="MHO159" s="107"/>
      <c r="MHP159" s="108"/>
      <c r="MHQ159" s="129"/>
      <c r="MHR159" s="130"/>
      <c r="MHS159" s="70"/>
      <c r="MHT159" s="104"/>
      <c r="MHU159" s="105"/>
      <c r="MHV159" s="106"/>
      <c r="MHW159" s="107"/>
      <c r="MHX159" s="108"/>
      <c r="MHY159" s="129"/>
      <c r="MHZ159" s="130"/>
      <c r="MIA159" s="70"/>
      <c r="MIB159" s="104"/>
      <c r="MIC159" s="105"/>
      <c r="MID159" s="106"/>
      <c r="MIE159" s="107"/>
      <c r="MIF159" s="108"/>
      <c r="MIG159" s="129"/>
      <c r="MIH159" s="130"/>
      <c r="MII159" s="70"/>
      <c r="MIJ159" s="104"/>
      <c r="MIK159" s="105"/>
      <c r="MIL159" s="106"/>
      <c r="MIM159" s="107"/>
      <c r="MIN159" s="108"/>
      <c r="MIO159" s="129"/>
      <c r="MIP159" s="130"/>
      <c r="MIQ159" s="70"/>
      <c r="MIR159" s="104"/>
      <c r="MIS159" s="105"/>
      <c r="MIT159" s="106"/>
      <c r="MIU159" s="107"/>
      <c r="MIV159" s="108"/>
      <c r="MIW159" s="129"/>
      <c r="MIX159" s="130"/>
      <c r="MIY159" s="70"/>
      <c r="MIZ159" s="104"/>
      <c r="MJA159" s="105"/>
      <c r="MJB159" s="106"/>
      <c r="MJC159" s="107"/>
      <c r="MJD159" s="108"/>
      <c r="MJE159" s="129"/>
      <c r="MJF159" s="130"/>
      <c r="MJG159" s="70"/>
      <c r="MJH159" s="104"/>
      <c r="MJI159" s="105"/>
      <c r="MJJ159" s="106"/>
      <c r="MJK159" s="107"/>
      <c r="MJL159" s="108"/>
      <c r="MJM159" s="129"/>
      <c r="MJN159" s="130"/>
      <c r="MJO159" s="70"/>
      <c r="MJP159" s="104"/>
      <c r="MJQ159" s="105"/>
      <c r="MJR159" s="106"/>
      <c r="MJS159" s="107"/>
      <c r="MJT159" s="108"/>
      <c r="MJU159" s="129"/>
      <c r="MJV159" s="130"/>
      <c r="MJW159" s="70"/>
      <c r="MJX159" s="104"/>
      <c r="MJY159" s="105"/>
      <c r="MJZ159" s="106"/>
      <c r="MKA159" s="107"/>
      <c r="MKB159" s="108"/>
      <c r="MKC159" s="129"/>
      <c r="MKD159" s="130"/>
      <c r="MKE159" s="70"/>
      <c r="MKF159" s="104"/>
      <c r="MKG159" s="105"/>
      <c r="MKH159" s="106"/>
      <c r="MKI159" s="107"/>
      <c r="MKJ159" s="108"/>
      <c r="MKK159" s="129"/>
      <c r="MKL159" s="130"/>
      <c r="MKM159" s="70"/>
      <c r="MKN159" s="104"/>
      <c r="MKO159" s="105"/>
      <c r="MKP159" s="106"/>
      <c r="MKQ159" s="107"/>
      <c r="MKR159" s="108"/>
      <c r="MKS159" s="129"/>
      <c r="MKT159" s="130"/>
      <c r="MKU159" s="70"/>
      <c r="MKV159" s="104"/>
      <c r="MKW159" s="105"/>
      <c r="MKX159" s="106"/>
      <c r="MKY159" s="107"/>
      <c r="MKZ159" s="108"/>
      <c r="MLA159" s="129"/>
      <c r="MLB159" s="130"/>
      <c r="MLC159" s="70"/>
      <c r="MLD159" s="104"/>
      <c r="MLE159" s="105"/>
      <c r="MLF159" s="106"/>
      <c r="MLG159" s="107"/>
      <c r="MLH159" s="108"/>
      <c r="MLI159" s="129"/>
      <c r="MLJ159" s="130"/>
      <c r="MLK159" s="70"/>
      <c r="MLL159" s="104"/>
      <c r="MLM159" s="105"/>
      <c r="MLN159" s="106"/>
      <c r="MLO159" s="107"/>
      <c r="MLP159" s="108"/>
      <c r="MLQ159" s="129"/>
      <c r="MLR159" s="130"/>
      <c r="MLS159" s="70"/>
      <c r="MLT159" s="104"/>
      <c r="MLU159" s="105"/>
      <c r="MLV159" s="106"/>
      <c r="MLW159" s="107"/>
      <c r="MLX159" s="108"/>
      <c r="MLY159" s="129"/>
      <c r="MLZ159" s="130"/>
      <c r="MMA159" s="70"/>
      <c r="MMB159" s="104"/>
      <c r="MMC159" s="105"/>
      <c r="MMD159" s="106"/>
      <c r="MME159" s="107"/>
      <c r="MMF159" s="108"/>
      <c r="MMG159" s="129"/>
      <c r="MMH159" s="130"/>
      <c r="MMI159" s="70"/>
      <c r="MMJ159" s="104"/>
      <c r="MMK159" s="105"/>
      <c r="MML159" s="106"/>
      <c r="MMM159" s="107"/>
      <c r="MMN159" s="108"/>
      <c r="MMO159" s="129"/>
      <c r="MMP159" s="130"/>
      <c r="MMQ159" s="70"/>
      <c r="MMR159" s="104"/>
      <c r="MMS159" s="105"/>
      <c r="MMT159" s="106"/>
      <c r="MMU159" s="107"/>
      <c r="MMV159" s="108"/>
      <c r="MMW159" s="129"/>
      <c r="MMX159" s="130"/>
      <c r="MMY159" s="70"/>
      <c r="MMZ159" s="104"/>
      <c r="MNA159" s="105"/>
      <c r="MNB159" s="106"/>
      <c r="MNC159" s="107"/>
      <c r="MND159" s="108"/>
      <c r="MNE159" s="129"/>
      <c r="MNF159" s="130"/>
      <c r="MNG159" s="70"/>
      <c r="MNH159" s="104"/>
      <c r="MNI159" s="105"/>
      <c r="MNJ159" s="106"/>
      <c r="MNK159" s="107"/>
      <c r="MNL159" s="108"/>
      <c r="MNM159" s="129"/>
      <c r="MNN159" s="130"/>
      <c r="MNO159" s="70"/>
      <c r="MNP159" s="104"/>
      <c r="MNQ159" s="105"/>
      <c r="MNR159" s="106"/>
      <c r="MNS159" s="107"/>
      <c r="MNT159" s="108"/>
      <c r="MNU159" s="129"/>
      <c r="MNV159" s="130"/>
      <c r="MNW159" s="70"/>
      <c r="MNX159" s="104"/>
      <c r="MNY159" s="105"/>
      <c r="MNZ159" s="106"/>
      <c r="MOA159" s="107"/>
      <c r="MOB159" s="108"/>
      <c r="MOC159" s="129"/>
      <c r="MOD159" s="130"/>
      <c r="MOE159" s="70"/>
      <c r="MOF159" s="104"/>
      <c r="MOG159" s="105"/>
      <c r="MOH159" s="106"/>
      <c r="MOI159" s="107"/>
      <c r="MOJ159" s="108"/>
      <c r="MOK159" s="129"/>
      <c r="MOL159" s="130"/>
      <c r="MOM159" s="70"/>
      <c r="MON159" s="104"/>
      <c r="MOO159" s="105"/>
      <c r="MOP159" s="106"/>
      <c r="MOQ159" s="107"/>
      <c r="MOR159" s="108"/>
      <c r="MOS159" s="129"/>
      <c r="MOT159" s="130"/>
      <c r="MOU159" s="70"/>
      <c r="MOV159" s="104"/>
      <c r="MOW159" s="105"/>
      <c r="MOX159" s="106"/>
      <c r="MOY159" s="107"/>
      <c r="MOZ159" s="108"/>
      <c r="MPA159" s="129"/>
      <c r="MPB159" s="130"/>
      <c r="MPC159" s="70"/>
      <c r="MPD159" s="104"/>
      <c r="MPE159" s="105"/>
      <c r="MPF159" s="106"/>
      <c r="MPG159" s="107"/>
      <c r="MPH159" s="108"/>
      <c r="MPI159" s="129"/>
      <c r="MPJ159" s="130"/>
      <c r="MPK159" s="70"/>
      <c r="MPL159" s="104"/>
      <c r="MPM159" s="105"/>
      <c r="MPN159" s="106"/>
      <c r="MPO159" s="107"/>
      <c r="MPP159" s="108"/>
      <c r="MPQ159" s="129"/>
      <c r="MPR159" s="130"/>
      <c r="MPS159" s="70"/>
      <c r="MPT159" s="104"/>
      <c r="MPU159" s="105"/>
      <c r="MPV159" s="106"/>
      <c r="MPW159" s="107"/>
      <c r="MPX159" s="108"/>
      <c r="MPY159" s="129"/>
      <c r="MPZ159" s="130"/>
      <c r="MQA159" s="70"/>
      <c r="MQB159" s="104"/>
      <c r="MQC159" s="105"/>
      <c r="MQD159" s="106"/>
      <c r="MQE159" s="107"/>
      <c r="MQF159" s="108"/>
      <c r="MQG159" s="129"/>
      <c r="MQH159" s="130"/>
      <c r="MQI159" s="70"/>
      <c r="MQJ159" s="104"/>
      <c r="MQK159" s="105"/>
      <c r="MQL159" s="106"/>
      <c r="MQM159" s="107"/>
      <c r="MQN159" s="108"/>
      <c r="MQO159" s="129"/>
      <c r="MQP159" s="130"/>
      <c r="MQQ159" s="70"/>
      <c r="MQR159" s="104"/>
      <c r="MQS159" s="105"/>
      <c r="MQT159" s="106"/>
      <c r="MQU159" s="107"/>
      <c r="MQV159" s="108"/>
      <c r="MQW159" s="129"/>
      <c r="MQX159" s="130"/>
      <c r="MQY159" s="70"/>
      <c r="MQZ159" s="104"/>
      <c r="MRA159" s="105"/>
      <c r="MRB159" s="106"/>
      <c r="MRC159" s="107"/>
      <c r="MRD159" s="108"/>
      <c r="MRE159" s="129"/>
      <c r="MRF159" s="130"/>
      <c r="MRG159" s="70"/>
      <c r="MRH159" s="104"/>
      <c r="MRI159" s="105"/>
      <c r="MRJ159" s="106"/>
      <c r="MRK159" s="107"/>
      <c r="MRL159" s="108"/>
      <c r="MRM159" s="129"/>
      <c r="MRN159" s="130"/>
      <c r="MRO159" s="70"/>
      <c r="MRP159" s="104"/>
      <c r="MRQ159" s="105"/>
      <c r="MRR159" s="106"/>
      <c r="MRS159" s="107"/>
      <c r="MRT159" s="108"/>
      <c r="MRU159" s="129"/>
      <c r="MRV159" s="130"/>
      <c r="MRW159" s="70"/>
      <c r="MRX159" s="104"/>
      <c r="MRY159" s="105"/>
      <c r="MRZ159" s="106"/>
      <c r="MSA159" s="107"/>
      <c r="MSB159" s="108"/>
      <c r="MSC159" s="129"/>
      <c r="MSD159" s="130"/>
      <c r="MSE159" s="70"/>
      <c r="MSF159" s="104"/>
      <c r="MSG159" s="105"/>
      <c r="MSH159" s="106"/>
      <c r="MSI159" s="107"/>
      <c r="MSJ159" s="108"/>
      <c r="MSK159" s="129"/>
      <c r="MSL159" s="130"/>
      <c r="MSM159" s="70"/>
      <c r="MSN159" s="104"/>
      <c r="MSO159" s="105"/>
      <c r="MSP159" s="106"/>
      <c r="MSQ159" s="107"/>
      <c r="MSR159" s="108"/>
      <c r="MSS159" s="129"/>
      <c r="MST159" s="130"/>
      <c r="MSU159" s="70"/>
      <c r="MSV159" s="104"/>
      <c r="MSW159" s="105"/>
      <c r="MSX159" s="106"/>
      <c r="MSY159" s="107"/>
      <c r="MSZ159" s="108"/>
      <c r="MTA159" s="129"/>
      <c r="MTB159" s="130"/>
      <c r="MTC159" s="70"/>
      <c r="MTD159" s="104"/>
      <c r="MTE159" s="105"/>
      <c r="MTF159" s="106"/>
      <c r="MTG159" s="107"/>
      <c r="MTH159" s="108"/>
      <c r="MTI159" s="129"/>
      <c r="MTJ159" s="130"/>
      <c r="MTK159" s="70"/>
      <c r="MTL159" s="104"/>
      <c r="MTM159" s="105"/>
      <c r="MTN159" s="106"/>
      <c r="MTO159" s="107"/>
      <c r="MTP159" s="108"/>
      <c r="MTQ159" s="129"/>
      <c r="MTR159" s="130"/>
      <c r="MTS159" s="70"/>
      <c r="MTT159" s="104"/>
      <c r="MTU159" s="105"/>
      <c r="MTV159" s="106"/>
      <c r="MTW159" s="107"/>
      <c r="MTX159" s="108"/>
      <c r="MTY159" s="129"/>
      <c r="MTZ159" s="130"/>
      <c r="MUA159" s="70"/>
      <c r="MUB159" s="104"/>
      <c r="MUC159" s="105"/>
      <c r="MUD159" s="106"/>
      <c r="MUE159" s="107"/>
      <c r="MUF159" s="108"/>
      <c r="MUG159" s="129"/>
      <c r="MUH159" s="130"/>
      <c r="MUI159" s="70"/>
      <c r="MUJ159" s="104"/>
      <c r="MUK159" s="105"/>
      <c r="MUL159" s="106"/>
      <c r="MUM159" s="107"/>
      <c r="MUN159" s="108"/>
      <c r="MUO159" s="129"/>
      <c r="MUP159" s="130"/>
      <c r="MUQ159" s="70"/>
      <c r="MUR159" s="104"/>
      <c r="MUS159" s="105"/>
      <c r="MUT159" s="106"/>
      <c r="MUU159" s="107"/>
      <c r="MUV159" s="108"/>
      <c r="MUW159" s="129"/>
      <c r="MUX159" s="130"/>
      <c r="MUY159" s="70"/>
      <c r="MUZ159" s="104"/>
      <c r="MVA159" s="105"/>
      <c r="MVB159" s="106"/>
      <c r="MVC159" s="107"/>
      <c r="MVD159" s="108"/>
      <c r="MVE159" s="129"/>
      <c r="MVF159" s="130"/>
      <c r="MVG159" s="70"/>
      <c r="MVH159" s="104"/>
      <c r="MVI159" s="105"/>
      <c r="MVJ159" s="106"/>
      <c r="MVK159" s="107"/>
      <c r="MVL159" s="108"/>
      <c r="MVM159" s="129"/>
      <c r="MVN159" s="130"/>
      <c r="MVO159" s="70"/>
      <c r="MVP159" s="104"/>
      <c r="MVQ159" s="105"/>
      <c r="MVR159" s="106"/>
      <c r="MVS159" s="107"/>
      <c r="MVT159" s="108"/>
      <c r="MVU159" s="129"/>
      <c r="MVV159" s="130"/>
      <c r="MVW159" s="70"/>
      <c r="MVX159" s="104"/>
      <c r="MVY159" s="105"/>
      <c r="MVZ159" s="106"/>
      <c r="MWA159" s="107"/>
      <c r="MWB159" s="108"/>
      <c r="MWC159" s="129"/>
      <c r="MWD159" s="130"/>
      <c r="MWE159" s="70"/>
      <c r="MWF159" s="104"/>
      <c r="MWG159" s="105"/>
      <c r="MWH159" s="106"/>
      <c r="MWI159" s="107"/>
      <c r="MWJ159" s="108"/>
      <c r="MWK159" s="129"/>
      <c r="MWL159" s="130"/>
      <c r="MWM159" s="70"/>
      <c r="MWN159" s="104"/>
      <c r="MWO159" s="105"/>
      <c r="MWP159" s="106"/>
      <c r="MWQ159" s="107"/>
      <c r="MWR159" s="108"/>
      <c r="MWS159" s="129"/>
      <c r="MWT159" s="130"/>
      <c r="MWU159" s="70"/>
      <c r="MWV159" s="104"/>
      <c r="MWW159" s="105"/>
      <c r="MWX159" s="106"/>
      <c r="MWY159" s="107"/>
      <c r="MWZ159" s="108"/>
      <c r="MXA159" s="129"/>
      <c r="MXB159" s="130"/>
      <c r="MXC159" s="70"/>
      <c r="MXD159" s="104"/>
      <c r="MXE159" s="105"/>
      <c r="MXF159" s="106"/>
      <c r="MXG159" s="107"/>
      <c r="MXH159" s="108"/>
      <c r="MXI159" s="129"/>
      <c r="MXJ159" s="130"/>
      <c r="MXK159" s="70"/>
      <c r="MXL159" s="104"/>
      <c r="MXM159" s="105"/>
      <c r="MXN159" s="106"/>
      <c r="MXO159" s="107"/>
      <c r="MXP159" s="108"/>
      <c r="MXQ159" s="129"/>
      <c r="MXR159" s="130"/>
      <c r="MXS159" s="70"/>
      <c r="MXT159" s="104"/>
      <c r="MXU159" s="105"/>
      <c r="MXV159" s="106"/>
      <c r="MXW159" s="107"/>
      <c r="MXX159" s="108"/>
      <c r="MXY159" s="129"/>
      <c r="MXZ159" s="130"/>
      <c r="MYA159" s="70"/>
      <c r="MYB159" s="104"/>
      <c r="MYC159" s="105"/>
      <c r="MYD159" s="106"/>
      <c r="MYE159" s="107"/>
      <c r="MYF159" s="108"/>
      <c r="MYG159" s="129"/>
      <c r="MYH159" s="130"/>
      <c r="MYI159" s="70"/>
      <c r="MYJ159" s="104"/>
      <c r="MYK159" s="105"/>
      <c r="MYL159" s="106"/>
      <c r="MYM159" s="107"/>
      <c r="MYN159" s="108"/>
      <c r="MYO159" s="129"/>
      <c r="MYP159" s="130"/>
      <c r="MYQ159" s="70"/>
      <c r="MYR159" s="104"/>
      <c r="MYS159" s="105"/>
      <c r="MYT159" s="106"/>
      <c r="MYU159" s="107"/>
      <c r="MYV159" s="108"/>
      <c r="MYW159" s="129"/>
      <c r="MYX159" s="130"/>
      <c r="MYY159" s="70"/>
      <c r="MYZ159" s="104"/>
      <c r="MZA159" s="105"/>
      <c r="MZB159" s="106"/>
      <c r="MZC159" s="107"/>
      <c r="MZD159" s="108"/>
      <c r="MZE159" s="129"/>
      <c r="MZF159" s="130"/>
      <c r="MZG159" s="70"/>
      <c r="MZH159" s="104"/>
      <c r="MZI159" s="105"/>
      <c r="MZJ159" s="106"/>
      <c r="MZK159" s="107"/>
      <c r="MZL159" s="108"/>
      <c r="MZM159" s="129"/>
      <c r="MZN159" s="130"/>
      <c r="MZO159" s="70"/>
      <c r="MZP159" s="104"/>
      <c r="MZQ159" s="105"/>
      <c r="MZR159" s="106"/>
      <c r="MZS159" s="107"/>
      <c r="MZT159" s="108"/>
      <c r="MZU159" s="129"/>
      <c r="MZV159" s="130"/>
      <c r="MZW159" s="70"/>
      <c r="MZX159" s="104"/>
      <c r="MZY159" s="105"/>
      <c r="MZZ159" s="106"/>
      <c r="NAA159" s="107"/>
      <c r="NAB159" s="108"/>
      <c r="NAC159" s="129"/>
      <c r="NAD159" s="130"/>
      <c r="NAE159" s="70"/>
      <c r="NAF159" s="104"/>
      <c r="NAG159" s="105"/>
      <c r="NAH159" s="106"/>
      <c r="NAI159" s="107"/>
      <c r="NAJ159" s="108"/>
      <c r="NAK159" s="129"/>
      <c r="NAL159" s="130"/>
      <c r="NAM159" s="70"/>
      <c r="NAN159" s="104"/>
      <c r="NAO159" s="105"/>
      <c r="NAP159" s="106"/>
      <c r="NAQ159" s="107"/>
      <c r="NAR159" s="108"/>
      <c r="NAS159" s="129"/>
      <c r="NAT159" s="130"/>
      <c r="NAU159" s="70"/>
      <c r="NAV159" s="104"/>
      <c r="NAW159" s="105"/>
      <c r="NAX159" s="106"/>
      <c r="NAY159" s="107"/>
      <c r="NAZ159" s="108"/>
      <c r="NBA159" s="129"/>
      <c r="NBB159" s="130"/>
      <c r="NBC159" s="70"/>
      <c r="NBD159" s="104"/>
      <c r="NBE159" s="105"/>
      <c r="NBF159" s="106"/>
      <c r="NBG159" s="107"/>
      <c r="NBH159" s="108"/>
      <c r="NBI159" s="129"/>
      <c r="NBJ159" s="130"/>
      <c r="NBK159" s="70"/>
      <c r="NBL159" s="104"/>
      <c r="NBM159" s="105"/>
      <c r="NBN159" s="106"/>
      <c r="NBO159" s="107"/>
      <c r="NBP159" s="108"/>
      <c r="NBQ159" s="129"/>
      <c r="NBR159" s="130"/>
      <c r="NBS159" s="70"/>
      <c r="NBT159" s="104"/>
      <c r="NBU159" s="105"/>
      <c r="NBV159" s="106"/>
      <c r="NBW159" s="107"/>
      <c r="NBX159" s="108"/>
      <c r="NBY159" s="129"/>
      <c r="NBZ159" s="130"/>
      <c r="NCA159" s="70"/>
      <c r="NCB159" s="104"/>
      <c r="NCC159" s="105"/>
      <c r="NCD159" s="106"/>
      <c r="NCE159" s="107"/>
      <c r="NCF159" s="108"/>
      <c r="NCG159" s="129"/>
      <c r="NCH159" s="130"/>
      <c r="NCI159" s="70"/>
      <c r="NCJ159" s="104"/>
      <c r="NCK159" s="105"/>
      <c r="NCL159" s="106"/>
      <c r="NCM159" s="107"/>
      <c r="NCN159" s="108"/>
      <c r="NCO159" s="129"/>
      <c r="NCP159" s="130"/>
      <c r="NCQ159" s="70"/>
      <c r="NCR159" s="104"/>
      <c r="NCS159" s="105"/>
      <c r="NCT159" s="106"/>
      <c r="NCU159" s="107"/>
      <c r="NCV159" s="108"/>
      <c r="NCW159" s="129"/>
      <c r="NCX159" s="130"/>
      <c r="NCY159" s="70"/>
      <c r="NCZ159" s="104"/>
      <c r="NDA159" s="105"/>
      <c r="NDB159" s="106"/>
      <c r="NDC159" s="107"/>
      <c r="NDD159" s="108"/>
      <c r="NDE159" s="129"/>
      <c r="NDF159" s="130"/>
      <c r="NDG159" s="70"/>
      <c r="NDH159" s="104"/>
      <c r="NDI159" s="105"/>
      <c r="NDJ159" s="106"/>
      <c r="NDK159" s="107"/>
      <c r="NDL159" s="108"/>
      <c r="NDM159" s="129"/>
      <c r="NDN159" s="130"/>
      <c r="NDO159" s="70"/>
      <c r="NDP159" s="104"/>
      <c r="NDQ159" s="105"/>
      <c r="NDR159" s="106"/>
      <c r="NDS159" s="107"/>
      <c r="NDT159" s="108"/>
      <c r="NDU159" s="129"/>
      <c r="NDV159" s="130"/>
      <c r="NDW159" s="70"/>
      <c r="NDX159" s="104"/>
      <c r="NDY159" s="105"/>
      <c r="NDZ159" s="106"/>
      <c r="NEA159" s="107"/>
      <c r="NEB159" s="108"/>
      <c r="NEC159" s="129"/>
      <c r="NED159" s="130"/>
      <c r="NEE159" s="70"/>
      <c r="NEF159" s="104"/>
      <c r="NEG159" s="105"/>
      <c r="NEH159" s="106"/>
      <c r="NEI159" s="107"/>
      <c r="NEJ159" s="108"/>
      <c r="NEK159" s="129"/>
      <c r="NEL159" s="130"/>
      <c r="NEM159" s="70"/>
      <c r="NEN159" s="104"/>
      <c r="NEO159" s="105"/>
      <c r="NEP159" s="106"/>
      <c r="NEQ159" s="107"/>
      <c r="NER159" s="108"/>
      <c r="NES159" s="129"/>
      <c r="NET159" s="130"/>
      <c r="NEU159" s="70"/>
      <c r="NEV159" s="104"/>
      <c r="NEW159" s="105"/>
      <c r="NEX159" s="106"/>
      <c r="NEY159" s="107"/>
      <c r="NEZ159" s="108"/>
      <c r="NFA159" s="129"/>
      <c r="NFB159" s="130"/>
      <c r="NFC159" s="70"/>
      <c r="NFD159" s="104"/>
      <c r="NFE159" s="105"/>
      <c r="NFF159" s="106"/>
      <c r="NFG159" s="107"/>
      <c r="NFH159" s="108"/>
      <c r="NFI159" s="129"/>
      <c r="NFJ159" s="130"/>
      <c r="NFK159" s="70"/>
      <c r="NFL159" s="104"/>
      <c r="NFM159" s="105"/>
      <c r="NFN159" s="106"/>
      <c r="NFO159" s="107"/>
      <c r="NFP159" s="108"/>
      <c r="NFQ159" s="129"/>
      <c r="NFR159" s="130"/>
      <c r="NFS159" s="70"/>
      <c r="NFT159" s="104"/>
      <c r="NFU159" s="105"/>
      <c r="NFV159" s="106"/>
      <c r="NFW159" s="107"/>
      <c r="NFX159" s="108"/>
      <c r="NFY159" s="129"/>
      <c r="NFZ159" s="130"/>
      <c r="NGA159" s="70"/>
      <c r="NGB159" s="104"/>
      <c r="NGC159" s="105"/>
      <c r="NGD159" s="106"/>
      <c r="NGE159" s="107"/>
      <c r="NGF159" s="108"/>
      <c r="NGG159" s="129"/>
      <c r="NGH159" s="130"/>
      <c r="NGI159" s="70"/>
      <c r="NGJ159" s="104"/>
      <c r="NGK159" s="105"/>
      <c r="NGL159" s="106"/>
      <c r="NGM159" s="107"/>
      <c r="NGN159" s="108"/>
      <c r="NGO159" s="129"/>
      <c r="NGP159" s="130"/>
      <c r="NGQ159" s="70"/>
      <c r="NGR159" s="104"/>
      <c r="NGS159" s="105"/>
      <c r="NGT159" s="106"/>
      <c r="NGU159" s="107"/>
      <c r="NGV159" s="108"/>
      <c r="NGW159" s="129"/>
      <c r="NGX159" s="130"/>
      <c r="NGY159" s="70"/>
      <c r="NGZ159" s="104"/>
      <c r="NHA159" s="105"/>
      <c r="NHB159" s="106"/>
      <c r="NHC159" s="107"/>
      <c r="NHD159" s="108"/>
      <c r="NHE159" s="129"/>
      <c r="NHF159" s="130"/>
      <c r="NHG159" s="70"/>
      <c r="NHH159" s="104"/>
      <c r="NHI159" s="105"/>
      <c r="NHJ159" s="106"/>
      <c r="NHK159" s="107"/>
      <c r="NHL159" s="108"/>
      <c r="NHM159" s="129"/>
      <c r="NHN159" s="130"/>
      <c r="NHO159" s="70"/>
      <c r="NHP159" s="104"/>
      <c r="NHQ159" s="105"/>
      <c r="NHR159" s="106"/>
      <c r="NHS159" s="107"/>
      <c r="NHT159" s="108"/>
      <c r="NHU159" s="129"/>
      <c r="NHV159" s="130"/>
      <c r="NHW159" s="70"/>
      <c r="NHX159" s="104"/>
      <c r="NHY159" s="105"/>
      <c r="NHZ159" s="106"/>
      <c r="NIA159" s="107"/>
      <c r="NIB159" s="108"/>
      <c r="NIC159" s="129"/>
      <c r="NID159" s="130"/>
      <c r="NIE159" s="70"/>
      <c r="NIF159" s="104"/>
      <c r="NIG159" s="105"/>
      <c r="NIH159" s="106"/>
      <c r="NII159" s="107"/>
      <c r="NIJ159" s="108"/>
      <c r="NIK159" s="129"/>
      <c r="NIL159" s="130"/>
      <c r="NIM159" s="70"/>
      <c r="NIN159" s="104"/>
      <c r="NIO159" s="105"/>
      <c r="NIP159" s="106"/>
      <c r="NIQ159" s="107"/>
      <c r="NIR159" s="108"/>
      <c r="NIS159" s="129"/>
      <c r="NIT159" s="130"/>
      <c r="NIU159" s="70"/>
      <c r="NIV159" s="104"/>
      <c r="NIW159" s="105"/>
      <c r="NIX159" s="106"/>
      <c r="NIY159" s="107"/>
      <c r="NIZ159" s="108"/>
      <c r="NJA159" s="129"/>
      <c r="NJB159" s="130"/>
      <c r="NJC159" s="70"/>
      <c r="NJD159" s="104"/>
      <c r="NJE159" s="105"/>
      <c r="NJF159" s="106"/>
      <c r="NJG159" s="107"/>
      <c r="NJH159" s="108"/>
      <c r="NJI159" s="129"/>
      <c r="NJJ159" s="130"/>
      <c r="NJK159" s="70"/>
      <c r="NJL159" s="104"/>
      <c r="NJM159" s="105"/>
      <c r="NJN159" s="106"/>
      <c r="NJO159" s="107"/>
      <c r="NJP159" s="108"/>
      <c r="NJQ159" s="129"/>
      <c r="NJR159" s="130"/>
      <c r="NJS159" s="70"/>
      <c r="NJT159" s="104"/>
      <c r="NJU159" s="105"/>
      <c r="NJV159" s="106"/>
      <c r="NJW159" s="107"/>
      <c r="NJX159" s="108"/>
      <c r="NJY159" s="129"/>
      <c r="NJZ159" s="130"/>
      <c r="NKA159" s="70"/>
      <c r="NKB159" s="104"/>
      <c r="NKC159" s="105"/>
      <c r="NKD159" s="106"/>
      <c r="NKE159" s="107"/>
      <c r="NKF159" s="108"/>
      <c r="NKG159" s="129"/>
      <c r="NKH159" s="130"/>
      <c r="NKI159" s="70"/>
      <c r="NKJ159" s="104"/>
      <c r="NKK159" s="105"/>
      <c r="NKL159" s="106"/>
      <c r="NKM159" s="107"/>
      <c r="NKN159" s="108"/>
      <c r="NKO159" s="129"/>
      <c r="NKP159" s="130"/>
      <c r="NKQ159" s="70"/>
      <c r="NKR159" s="104"/>
      <c r="NKS159" s="105"/>
      <c r="NKT159" s="106"/>
      <c r="NKU159" s="107"/>
      <c r="NKV159" s="108"/>
      <c r="NKW159" s="129"/>
      <c r="NKX159" s="130"/>
      <c r="NKY159" s="70"/>
      <c r="NKZ159" s="104"/>
      <c r="NLA159" s="105"/>
      <c r="NLB159" s="106"/>
      <c r="NLC159" s="107"/>
      <c r="NLD159" s="108"/>
      <c r="NLE159" s="129"/>
      <c r="NLF159" s="130"/>
      <c r="NLG159" s="70"/>
      <c r="NLH159" s="104"/>
      <c r="NLI159" s="105"/>
      <c r="NLJ159" s="106"/>
      <c r="NLK159" s="107"/>
      <c r="NLL159" s="108"/>
      <c r="NLM159" s="129"/>
      <c r="NLN159" s="130"/>
      <c r="NLO159" s="70"/>
      <c r="NLP159" s="104"/>
      <c r="NLQ159" s="105"/>
      <c r="NLR159" s="106"/>
      <c r="NLS159" s="107"/>
      <c r="NLT159" s="108"/>
      <c r="NLU159" s="129"/>
      <c r="NLV159" s="130"/>
      <c r="NLW159" s="70"/>
      <c r="NLX159" s="104"/>
      <c r="NLY159" s="105"/>
      <c r="NLZ159" s="106"/>
      <c r="NMA159" s="107"/>
      <c r="NMB159" s="108"/>
      <c r="NMC159" s="129"/>
      <c r="NMD159" s="130"/>
      <c r="NME159" s="70"/>
      <c r="NMF159" s="104"/>
      <c r="NMG159" s="105"/>
      <c r="NMH159" s="106"/>
      <c r="NMI159" s="107"/>
      <c r="NMJ159" s="108"/>
      <c r="NMK159" s="129"/>
      <c r="NML159" s="130"/>
      <c r="NMM159" s="70"/>
      <c r="NMN159" s="104"/>
      <c r="NMO159" s="105"/>
      <c r="NMP159" s="106"/>
      <c r="NMQ159" s="107"/>
      <c r="NMR159" s="108"/>
      <c r="NMS159" s="129"/>
      <c r="NMT159" s="130"/>
      <c r="NMU159" s="70"/>
      <c r="NMV159" s="104"/>
      <c r="NMW159" s="105"/>
      <c r="NMX159" s="106"/>
      <c r="NMY159" s="107"/>
      <c r="NMZ159" s="108"/>
      <c r="NNA159" s="129"/>
      <c r="NNB159" s="130"/>
      <c r="NNC159" s="70"/>
      <c r="NND159" s="104"/>
      <c r="NNE159" s="105"/>
      <c r="NNF159" s="106"/>
      <c r="NNG159" s="107"/>
      <c r="NNH159" s="108"/>
      <c r="NNI159" s="129"/>
      <c r="NNJ159" s="130"/>
      <c r="NNK159" s="70"/>
      <c r="NNL159" s="104"/>
      <c r="NNM159" s="105"/>
      <c r="NNN159" s="106"/>
      <c r="NNO159" s="107"/>
      <c r="NNP159" s="108"/>
      <c r="NNQ159" s="129"/>
      <c r="NNR159" s="130"/>
      <c r="NNS159" s="70"/>
      <c r="NNT159" s="104"/>
      <c r="NNU159" s="105"/>
      <c r="NNV159" s="106"/>
      <c r="NNW159" s="107"/>
      <c r="NNX159" s="108"/>
      <c r="NNY159" s="129"/>
      <c r="NNZ159" s="130"/>
      <c r="NOA159" s="70"/>
      <c r="NOB159" s="104"/>
      <c r="NOC159" s="105"/>
      <c r="NOD159" s="106"/>
      <c r="NOE159" s="107"/>
      <c r="NOF159" s="108"/>
      <c r="NOG159" s="129"/>
      <c r="NOH159" s="130"/>
      <c r="NOI159" s="70"/>
      <c r="NOJ159" s="104"/>
      <c r="NOK159" s="105"/>
      <c r="NOL159" s="106"/>
      <c r="NOM159" s="107"/>
      <c r="NON159" s="108"/>
      <c r="NOO159" s="129"/>
      <c r="NOP159" s="130"/>
      <c r="NOQ159" s="70"/>
      <c r="NOR159" s="104"/>
      <c r="NOS159" s="105"/>
      <c r="NOT159" s="106"/>
      <c r="NOU159" s="107"/>
      <c r="NOV159" s="108"/>
      <c r="NOW159" s="129"/>
      <c r="NOX159" s="130"/>
      <c r="NOY159" s="70"/>
      <c r="NOZ159" s="104"/>
      <c r="NPA159" s="105"/>
      <c r="NPB159" s="106"/>
      <c r="NPC159" s="107"/>
      <c r="NPD159" s="108"/>
      <c r="NPE159" s="129"/>
      <c r="NPF159" s="130"/>
      <c r="NPG159" s="70"/>
      <c r="NPH159" s="104"/>
      <c r="NPI159" s="105"/>
      <c r="NPJ159" s="106"/>
      <c r="NPK159" s="107"/>
      <c r="NPL159" s="108"/>
      <c r="NPM159" s="129"/>
      <c r="NPN159" s="130"/>
      <c r="NPO159" s="70"/>
      <c r="NPP159" s="104"/>
      <c r="NPQ159" s="105"/>
      <c r="NPR159" s="106"/>
      <c r="NPS159" s="107"/>
      <c r="NPT159" s="108"/>
      <c r="NPU159" s="129"/>
      <c r="NPV159" s="130"/>
      <c r="NPW159" s="70"/>
      <c r="NPX159" s="104"/>
      <c r="NPY159" s="105"/>
      <c r="NPZ159" s="106"/>
      <c r="NQA159" s="107"/>
      <c r="NQB159" s="108"/>
      <c r="NQC159" s="129"/>
      <c r="NQD159" s="130"/>
      <c r="NQE159" s="70"/>
      <c r="NQF159" s="104"/>
      <c r="NQG159" s="105"/>
      <c r="NQH159" s="106"/>
      <c r="NQI159" s="107"/>
      <c r="NQJ159" s="108"/>
      <c r="NQK159" s="129"/>
      <c r="NQL159" s="130"/>
      <c r="NQM159" s="70"/>
      <c r="NQN159" s="104"/>
      <c r="NQO159" s="105"/>
      <c r="NQP159" s="106"/>
      <c r="NQQ159" s="107"/>
      <c r="NQR159" s="108"/>
      <c r="NQS159" s="129"/>
      <c r="NQT159" s="130"/>
      <c r="NQU159" s="70"/>
      <c r="NQV159" s="104"/>
      <c r="NQW159" s="105"/>
      <c r="NQX159" s="106"/>
      <c r="NQY159" s="107"/>
      <c r="NQZ159" s="108"/>
      <c r="NRA159" s="129"/>
      <c r="NRB159" s="130"/>
      <c r="NRC159" s="70"/>
      <c r="NRD159" s="104"/>
      <c r="NRE159" s="105"/>
      <c r="NRF159" s="106"/>
      <c r="NRG159" s="107"/>
      <c r="NRH159" s="108"/>
      <c r="NRI159" s="129"/>
      <c r="NRJ159" s="130"/>
      <c r="NRK159" s="70"/>
      <c r="NRL159" s="104"/>
      <c r="NRM159" s="105"/>
      <c r="NRN159" s="106"/>
      <c r="NRO159" s="107"/>
      <c r="NRP159" s="108"/>
      <c r="NRQ159" s="129"/>
      <c r="NRR159" s="130"/>
      <c r="NRS159" s="70"/>
      <c r="NRT159" s="104"/>
      <c r="NRU159" s="105"/>
      <c r="NRV159" s="106"/>
      <c r="NRW159" s="107"/>
      <c r="NRX159" s="108"/>
      <c r="NRY159" s="129"/>
      <c r="NRZ159" s="130"/>
      <c r="NSA159" s="70"/>
      <c r="NSB159" s="104"/>
      <c r="NSC159" s="105"/>
      <c r="NSD159" s="106"/>
      <c r="NSE159" s="107"/>
      <c r="NSF159" s="108"/>
      <c r="NSG159" s="129"/>
      <c r="NSH159" s="130"/>
      <c r="NSI159" s="70"/>
      <c r="NSJ159" s="104"/>
      <c r="NSK159" s="105"/>
      <c r="NSL159" s="106"/>
      <c r="NSM159" s="107"/>
      <c r="NSN159" s="108"/>
      <c r="NSO159" s="129"/>
      <c r="NSP159" s="130"/>
      <c r="NSQ159" s="70"/>
      <c r="NSR159" s="104"/>
      <c r="NSS159" s="105"/>
      <c r="NST159" s="106"/>
      <c r="NSU159" s="107"/>
      <c r="NSV159" s="108"/>
      <c r="NSW159" s="129"/>
      <c r="NSX159" s="130"/>
      <c r="NSY159" s="70"/>
      <c r="NSZ159" s="104"/>
      <c r="NTA159" s="105"/>
      <c r="NTB159" s="106"/>
      <c r="NTC159" s="107"/>
      <c r="NTD159" s="108"/>
      <c r="NTE159" s="129"/>
      <c r="NTF159" s="130"/>
      <c r="NTG159" s="70"/>
      <c r="NTH159" s="104"/>
      <c r="NTI159" s="105"/>
      <c r="NTJ159" s="106"/>
      <c r="NTK159" s="107"/>
      <c r="NTL159" s="108"/>
      <c r="NTM159" s="129"/>
      <c r="NTN159" s="130"/>
      <c r="NTO159" s="70"/>
      <c r="NTP159" s="104"/>
      <c r="NTQ159" s="105"/>
      <c r="NTR159" s="106"/>
      <c r="NTS159" s="107"/>
      <c r="NTT159" s="108"/>
      <c r="NTU159" s="129"/>
      <c r="NTV159" s="130"/>
      <c r="NTW159" s="70"/>
      <c r="NTX159" s="104"/>
      <c r="NTY159" s="105"/>
      <c r="NTZ159" s="106"/>
      <c r="NUA159" s="107"/>
      <c r="NUB159" s="108"/>
      <c r="NUC159" s="129"/>
      <c r="NUD159" s="130"/>
      <c r="NUE159" s="70"/>
      <c r="NUF159" s="104"/>
      <c r="NUG159" s="105"/>
      <c r="NUH159" s="106"/>
      <c r="NUI159" s="107"/>
      <c r="NUJ159" s="108"/>
      <c r="NUK159" s="129"/>
      <c r="NUL159" s="130"/>
      <c r="NUM159" s="70"/>
      <c r="NUN159" s="104"/>
      <c r="NUO159" s="105"/>
      <c r="NUP159" s="106"/>
      <c r="NUQ159" s="107"/>
      <c r="NUR159" s="108"/>
      <c r="NUS159" s="129"/>
      <c r="NUT159" s="130"/>
      <c r="NUU159" s="70"/>
      <c r="NUV159" s="104"/>
      <c r="NUW159" s="105"/>
      <c r="NUX159" s="106"/>
      <c r="NUY159" s="107"/>
      <c r="NUZ159" s="108"/>
      <c r="NVA159" s="129"/>
      <c r="NVB159" s="130"/>
      <c r="NVC159" s="70"/>
      <c r="NVD159" s="104"/>
      <c r="NVE159" s="105"/>
      <c r="NVF159" s="106"/>
      <c r="NVG159" s="107"/>
      <c r="NVH159" s="108"/>
      <c r="NVI159" s="129"/>
      <c r="NVJ159" s="130"/>
      <c r="NVK159" s="70"/>
      <c r="NVL159" s="104"/>
      <c r="NVM159" s="105"/>
      <c r="NVN159" s="106"/>
      <c r="NVO159" s="107"/>
      <c r="NVP159" s="108"/>
      <c r="NVQ159" s="129"/>
      <c r="NVR159" s="130"/>
      <c r="NVS159" s="70"/>
      <c r="NVT159" s="104"/>
      <c r="NVU159" s="105"/>
      <c r="NVV159" s="106"/>
      <c r="NVW159" s="107"/>
      <c r="NVX159" s="108"/>
      <c r="NVY159" s="129"/>
      <c r="NVZ159" s="130"/>
      <c r="NWA159" s="70"/>
      <c r="NWB159" s="104"/>
      <c r="NWC159" s="105"/>
      <c r="NWD159" s="106"/>
      <c r="NWE159" s="107"/>
      <c r="NWF159" s="108"/>
      <c r="NWG159" s="129"/>
      <c r="NWH159" s="130"/>
      <c r="NWI159" s="70"/>
      <c r="NWJ159" s="104"/>
      <c r="NWK159" s="105"/>
      <c r="NWL159" s="106"/>
      <c r="NWM159" s="107"/>
      <c r="NWN159" s="108"/>
      <c r="NWO159" s="129"/>
      <c r="NWP159" s="130"/>
      <c r="NWQ159" s="70"/>
      <c r="NWR159" s="104"/>
      <c r="NWS159" s="105"/>
      <c r="NWT159" s="106"/>
      <c r="NWU159" s="107"/>
      <c r="NWV159" s="108"/>
      <c r="NWW159" s="129"/>
      <c r="NWX159" s="130"/>
      <c r="NWY159" s="70"/>
      <c r="NWZ159" s="104"/>
      <c r="NXA159" s="105"/>
      <c r="NXB159" s="106"/>
      <c r="NXC159" s="107"/>
      <c r="NXD159" s="108"/>
      <c r="NXE159" s="129"/>
      <c r="NXF159" s="130"/>
      <c r="NXG159" s="70"/>
      <c r="NXH159" s="104"/>
      <c r="NXI159" s="105"/>
      <c r="NXJ159" s="106"/>
      <c r="NXK159" s="107"/>
      <c r="NXL159" s="108"/>
      <c r="NXM159" s="129"/>
      <c r="NXN159" s="130"/>
      <c r="NXO159" s="70"/>
      <c r="NXP159" s="104"/>
      <c r="NXQ159" s="105"/>
      <c r="NXR159" s="106"/>
      <c r="NXS159" s="107"/>
      <c r="NXT159" s="108"/>
      <c r="NXU159" s="129"/>
      <c r="NXV159" s="130"/>
      <c r="NXW159" s="70"/>
      <c r="NXX159" s="104"/>
      <c r="NXY159" s="105"/>
      <c r="NXZ159" s="106"/>
      <c r="NYA159" s="107"/>
      <c r="NYB159" s="108"/>
      <c r="NYC159" s="129"/>
      <c r="NYD159" s="130"/>
      <c r="NYE159" s="70"/>
      <c r="NYF159" s="104"/>
      <c r="NYG159" s="105"/>
      <c r="NYH159" s="106"/>
      <c r="NYI159" s="107"/>
      <c r="NYJ159" s="108"/>
      <c r="NYK159" s="129"/>
      <c r="NYL159" s="130"/>
      <c r="NYM159" s="70"/>
      <c r="NYN159" s="104"/>
      <c r="NYO159" s="105"/>
      <c r="NYP159" s="106"/>
      <c r="NYQ159" s="107"/>
      <c r="NYR159" s="108"/>
      <c r="NYS159" s="129"/>
      <c r="NYT159" s="130"/>
      <c r="NYU159" s="70"/>
      <c r="NYV159" s="104"/>
      <c r="NYW159" s="105"/>
      <c r="NYX159" s="106"/>
      <c r="NYY159" s="107"/>
      <c r="NYZ159" s="108"/>
      <c r="NZA159" s="129"/>
      <c r="NZB159" s="130"/>
      <c r="NZC159" s="70"/>
      <c r="NZD159" s="104"/>
      <c r="NZE159" s="105"/>
      <c r="NZF159" s="106"/>
      <c r="NZG159" s="107"/>
      <c r="NZH159" s="108"/>
      <c r="NZI159" s="129"/>
      <c r="NZJ159" s="130"/>
      <c r="NZK159" s="70"/>
      <c r="NZL159" s="104"/>
      <c r="NZM159" s="105"/>
      <c r="NZN159" s="106"/>
      <c r="NZO159" s="107"/>
      <c r="NZP159" s="108"/>
      <c r="NZQ159" s="129"/>
      <c r="NZR159" s="130"/>
      <c r="NZS159" s="70"/>
      <c r="NZT159" s="104"/>
      <c r="NZU159" s="105"/>
      <c r="NZV159" s="106"/>
      <c r="NZW159" s="107"/>
      <c r="NZX159" s="108"/>
      <c r="NZY159" s="129"/>
      <c r="NZZ159" s="130"/>
      <c r="OAA159" s="70"/>
      <c r="OAB159" s="104"/>
      <c r="OAC159" s="105"/>
      <c r="OAD159" s="106"/>
      <c r="OAE159" s="107"/>
      <c r="OAF159" s="108"/>
      <c r="OAG159" s="129"/>
      <c r="OAH159" s="130"/>
      <c r="OAI159" s="70"/>
      <c r="OAJ159" s="104"/>
      <c r="OAK159" s="105"/>
      <c r="OAL159" s="106"/>
      <c r="OAM159" s="107"/>
      <c r="OAN159" s="108"/>
      <c r="OAO159" s="129"/>
      <c r="OAP159" s="130"/>
      <c r="OAQ159" s="70"/>
      <c r="OAR159" s="104"/>
      <c r="OAS159" s="105"/>
      <c r="OAT159" s="106"/>
      <c r="OAU159" s="107"/>
      <c r="OAV159" s="108"/>
      <c r="OAW159" s="129"/>
      <c r="OAX159" s="130"/>
      <c r="OAY159" s="70"/>
      <c r="OAZ159" s="104"/>
      <c r="OBA159" s="105"/>
      <c r="OBB159" s="106"/>
      <c r="OBC159" s="107"/>
      <c r="OBD159" s="108"/>
      <c r="OBE159" s="129"/>
      <c r="OBF159" s="130"/>
      <c r="OBG159" s="70"/>
      <c r="OBH159" s="104"/>
      <c r="OBI159" s="105"/>
      <c r="OBJ159" s="106"/>
      <c r="OBK159" s="107"/>
      <c r="OBL159" s="108"/>
      <c r="OBM159" s="129"/>
      <c r="OBN159" s="130"/>
      <c r="OBO159" s="70"/>
      <c r="OBP159" s="104"/>
      <c r="OBQ159" s="105"/>
      <c r="OBR159" s="106"/>
      <c r="OBS159" s="107"/>
      <c r="OBT159" s="108"/>
      <c r="OBU159" s="129"/>
      <c r="OBV159" s="130"/>
      <c r="OBW159" s="70"/>
      <c r="OBX159" s="104"/>
      <c r="OBY159" s="105"/>
      <c r="OBZ159" s="106"/>
      <c r="OCA159" s="107"/>
      <c r="OCB159" s="108"/>
      <c r="OCC159" s="129"/>
      <c r="OCD159" s="130"/>
      <c r="OCE159" s="70"/>
      <c r="OCF159" s="104"/>
      <c r="OCG159" s="105"/>
      <c r="OCH159" s="106"/>
      <c r="OCI159" s="107"/>
      <c r="OCJ159" s="108"/>
      <c r="OCK159" s="129"/>
      <c r="OCL159" s="130"/>
      <c r="OCM159" s="70"/>
      <c r="OCN159" s="104"/>
      <c r="OCO159" s="105"/>
      <c r="OCP159" s="106"/>
      <c r="OCQ159" s="107"/>
      <c r="OCR159" s="108"/>
      <c r="OCS159" s="129"/>
      <c r="OCT159" s="130"/>
      <c r="OCU159" s="70"/>
      <c r="OCV159" s="104"/>
      <c r="OCW159" s="105"/>
      <c r="OCX159" s="106"/>
      <c r="OCY159" s="107"/>
      <c r="OCZ159" s="108"/>
      <c r="ODA159" s="129"/>
      <c r="ODB159" s="130"/>
      <c r="ODC159" s="70"/>
      <c r="ODD159" s="104"/>
      <c r="ODE159" s="105"/>
      <c r="ODF159" s="106"/>
      <c r="ODG159" s="107"/>
      <c r="ODH159" s="108"/>
      <c r="ODI159" s="129"/>
      <c r="ODJ159" s="130"/>
      <c r="ODK159" s="70"/>
      <c r="ODL159" s="104"/>
      <c r="ODM159" s="105"/>
      <c r="ODN159" s="106"/>
      <c r="ODO159" s="107"/>
      <c r="ODP159" s="108"/>
      <c r="ODQ159" s="129"/>
      <c r="ODR159" s="130"/>
      <c r="ODS159" s="70"/>
      <c r="ODT159" s="104"/>
      <c r="ODU159" s="105"/>
      <c r="ODV159" s="106"/>
      <c r="ODW159" s="107"/>
      <c r="ODX159" s="108"/>
      <c r="ODY159" s="129"/>
      <c r="ODZ159" s="130"/>
      <c r="OEA159" s="70"/>
      <c r="OEB159" s="104"/>
      <c r="OEC159" s="105"/>
      <c r="OED159" s="106"/>
      <c r="OEE159" s="107"/>
      <c r="OEF159" s="108"/>
      <c r="OEG159" s="129"/>
      <c r="OEH159" s="130"/>
      <c r="OEI159" s="70"/>
      <c r="OEJ159" s="104"/>
      <c r="OEK159" s="105"/>
      <c r="OEL159" s="106"/>
      <c r="OEM159" s="107"/>
      <c r="OEN159" s="108"/>
      <c r="OEO159" s="129"/>
      <c r="OEP159" s="130"/>
      <c r="OEQ159" s="70"/>
      <c r="OER159" s="104"/>
      <c r="OES159" s="105"/>
      <c r="OET159" s="106"/>
      <c r="OEU159" s="107"/>
      <c r="OEV159" s="108"/>
      <c r="OEW159" s="129"/>
      <c r="OEX159" s="130"/>
      <c r="OEY159" s="70"/>
      <c r="OEZ159" s="104"/>
      <c r="OFA159" s="105"/>
      <c r="OFB159" s="106"/>
      <c r="OFC159" s="107"/>
      <c r="OFD159" s="108"/>
      <c r="OFE159" s="129"/>
      <c r="OFF159" s="130"/>
      <c r="OFG159" s="70"/>
      <c r="OFH159" s="104"/>
      <c r="OFI159" s="105"/>
      <c r="OFJ159" s="106"/>
      <c r="OFK159" s="107"/>
      <c r="OFL159" s="108"/>
      <c r="OFM159" s="129"/>
      <c r="OFN159" s="130"/>
      <c r="OFO159" s="70"/>
      <c r="OFP159" s="104"/>
      <c r="OFQ159" s="105"/>
      <c r="OFR159" s="106"/>
      <c r="OFS159" s="107"/>
      <c r="OFT159" s="108"/>
      <c r="OFU159" s="129"/>
      <c r="OFV159" s="130"/>
      <c r="OFW159" s="70"/>
      <c r="OFX159" s="104"/>
      <c r="OFY159" s="105"/>
      <c r="OFZ159" s="106"/>
      <c r="OGA159" s="107"/>
      <c r="OGB159" s="108"/>
      <c r="OGC159" s="129"/>
      <c r="OGD159" s="130"/>
      <c r="OGE159" s="70"/>
      <c r="OGF159" s="104"/>
      <c r="OGG159" s="105"/>
      <c r="OGH159" s="106"/>
      <c r="OGI159" s="107"/>
      <c r="OGJ159" s="108"/>
      <c r="OGK159" s="129"/>
      <c r="OGL159" s="130"/>
      <c r="OGM159" s="70"/>
      <c r="OGN159" s="104"/>
      <c r="OGO159" s="105"/>
      <c r="OGP159" s="106"/>
      <c r="OGQ159" s="107"/>
      <c r="OGR159" s="108"/>
      <c r="OGS159" s="129"/>
      <c r="OGT159" s="130"/>
      <c r="OGU159" s="70"/>
      <c r="OGV159" s="104"/>
      <c r="OGW159" s="105"/>
      <c r="OGX159" s="106"/>
      <c r="OGY159" s="107"/>
      <c r="OGZ159" s="108"/>
      <c r="OHA159" s="129"/>
      <c r="OHB159" s="130"/>
      <c r="OHC159" s="70"/>
      <c r="OHD159" s="104"/>
      <c r="OHE159" s="105"/>
      <c r="OHF159" s="106"/>
      <c r="OHG159" s="107"/>
      <c r="OHH159" s="108"/>
      <c r="OHI159" s="129"/>
      <c r="OHJ159" s="130"/>
      <c r="OHK159" s="70"/>
      <c r="OHL159" s="104"/>
      <c r="OHM159" s="105"/>
      <c r="OHN159" s="106"/>
      <c r="OHO159" s="107"/>
      <c r="OHP159" s="108"/>
      <c r="OHQ159" s="129"/>
      <c r="OHR159" s="130"/>
      <c r="OHS159" s="70"/>
      <c r="OHT159" s="104"/>
      <c r="OHU159" s="105"/>
      <c r="OHV159" s="106"/>
      <c r="OHW159" s="107"/>
      <c r="OHX159" s="108"/>
      <c r="OHY159" s="129"/>
      <c r="OHZ159" s="130"/>
      <c r="OIA159" s="70"/>
      <c r="OIB159" s="104"/>
      <c r="OIC159" s="105"/>
      <c r="OID159" s="106"/>
      <c r="OIE159" s="107"/>
      <c r="OIF159" s="108"/>
      <c r="OIG159" s="129"/>
      <c r="OIH159" s="130"/>
      <c r="OII159" s="70"/>
      <c r="OIJ159" s="104"/>
      <c r="OIK159" s="105"/>
      <c r="OIL159" s="106"/>
      <c r="OIM159" s="107"/>
      <c r="OIN159" s="108"/>
      <c r="OIO159" s="129"/>
      <c r="OIP159" s="130"/>
      <c r="OIQ159" s="70"/>
      <c r="OIR159" s="104"/>
      <c r="OIS159" s="105"/>
      <c r="OIT159" s="106"/>
      <c r="OIU159" s="107"/>
      <c r="OIV159" s="108"/>
      <c r="OIW159" s="129"/>
      <c r="OIX159" s="130"/>
      <c r="OIY159" s="70"/>
      <c r="OIZ159" s="104"/>
      <c r="OJA159" s="105"/>
      <c r="OJB159" s="106"/>
      <c r="OJC159" s="107"/>
      <c r="OJD159" s="108"/>
      <c r="OJE159" s="129"/>
      <c r="OJF159" s="130"/>
      <c r="OJG159" s="70"/>
      <c r="OJH159" s="104"/>
      <c r="OJI159" s="105"/>
      <c r="OJJ159" s="106"/>
      <c r="OJK159" s="107"/>
      <c r="OJL159" s="108"/>
      <c r="OJM159" s="129"/>
      <c r="OJN159" s="130"/>
      <c r="OJO159" s="70"/>
      <c r="OJP159" s="104"/>
      <c r="OJQ159" s="105"/>
      <c r="OJR159" s="106"/>
      <c r="OJS159" s="107"/>
      <c r="OJT159" s="108"/>
      <c r="OJU159" s="129"/>
      <c r="OJV159" s="130"/>
      <c r="OJW159" s="70"/>
      <c r="OJX159" s="104"/>
      <c r="OJY159" s="105"/>
      <c r="OJZ159" s="106"/>
      <c r="OKA159" s="107"/>
      <c r="OKB159" s="108"/>
      <c r="OKC159" s="129"/>
      <c r="OKD159" s="130"/>
      <c r="OKE159" s="70"/>
      <c r="OKF159" s="104"/>
      <c r="OKG159" s="105"/>
      <c r="OKH159" s="106"/>
      <c r="OKI159" s="107"/>
      <c r="OKJ159" s="108"/>
      <c r="OKK159" s="129"/>
      <c r="OKL159" s="130"/>
      <c r="OKM159" s="70"/>
      <c r="OKN159" s="104"/>
      <c r="OKO159" s="105"/>
      <c r="OKP159" s="106"/>
      <c r="OKQ159" s="107"/>
      <c r="OKR159" s="108"/>
      <c r="OKS159" s="129"/>
      <c r="OKT159" s="130"/>
      <c r="OKU159" s="70"/>
      <c r="OKV159" s="104"/>
      <c r="OKW159" s="105"/>
      <c r="OKX159" s="106"/>
      <c r="OKY159" s="107"/>
      <c r="OKZ159" s="108"/>
      <c r="OLA159" s="129"/>
      <c r="OLB159" s="130"/>
      <c r="OLC159" s="70"/>
      <c r="OLD159" s="104"/>
      <c r="OLE159" s="105"/>
      <c r="OLF159" s="106"/>
      <c r="OLG159" s="107"/>
      <c r="OLH159" s="108"/>
      <c r="OLI159" s="129"/>
      <c r="OLJ159" s="130"/>
      <c r="OLK159" s="70"/>
      <c r="OLL159" s="104"/>
      <c r="OLM159" s="105"/>
      <c r="OLN159" s="106"/>
      <c r="OLO159" s="107"/>
      <c r="OLP159" s="108"/>
      <c r="OLQ159" s="129"/>
      <c r="OLR159" s="130"/>
      <c r="OLS159" s="70"/>
      <c r="OLT159" s="104"/>
      <c r="OLU159" s="105"/>
      <c r="OLV159" s="106"/>
      <c r="OLW159" s="107"/>
      <c r="OLX159" s="108"/>
      <c r="OLY159" s="129"/>
      <c r="OLZ159" s="130"/>
      <c r="OMA159" s="70"/>
      <c r="OMB159" s="104"/>
      <c r="OMC159" s="105"/>
      <c r="OMD159" s="106"/>
      <c r="OME159" s="107"/>
      <c r="OMF159" s="108"/>
      <c r="OMG159" s="129"/>
      <c r="OMH159" s="130"/>
      <c r="OMI159" s="70"/>
      <c r="OMJ159" s="104"/>
      <c r="OMK159" s="105"/>
      <c r="OML159" s="106"/>
      <c r="OMM159" s="107"/>
      <c r="OMN159" s="108"/>
      <c r="OMO159" s="129"/>
      <c r="OMP159" s="130"/>
      <c r="OMQ159" s="70"/>
      <c r="OMR159" s="104"/>
      <c r="OMS159" s="105"/>
      <c r="OMT159" s="106"/>
      <c r="OMU159" s="107"/>
      <c r="OMV159" s="108"/>
      <c r="OMW159" s="129"/>
      <c r="OMX159" s="130"/>
      <c r="OMY159" s="70"/>
      <c r="OMZ159" s="104"/>
      <c r="ONA159" s="105"/>
      <c r="ONB159" s="106"/>
      <c r="ONC159" s="107"/>
      <c r="OND159" s="108"/>
      <c r="ONE159" s="129"/>
      <c r="ONF159" s="130"/>
      <c r="ONG159" s="70"/>
      <c r="ONH159" s="104"/>
      <c r="ONI159" s="105"/>
      <c r="ONJ159" s="106"/>
      <c r="ONK159" s="107"/>
      <c r="ONL159" s="108"/>
      <c r="ONM159" s="129"/>
      <c r="ONN159" s="130"/>
      <c r="ONO159" s="70"/>
      <c r="ONP159" s="104"/>
      <c r="ONQ159" s="105"/>
      <c r="ONR159" s="106"/>
      <c r="ONS159" s="107"/>
      <c r="ONT159" s="108"/>
      <c r="ONU159" s="129"/>
      <c r="ONV159" s="130"/>
      <c r="ONW159" s="70"/>
      <c r="ONX159" s="104"/>
      <c r="ONY159" s="105"/>
      <c r="ONZ159" s="106"/>
      <c r="OOA159" s="107"/>
      <c r="OOB159" s="108"/>
      <c r="OOC159" s="129"/>
      <c r="OOD159" s="130"/>
      <c r="OOE159" s="70"/>
      <c r="OOF159" s="104"/>
      <c r="OOG159" s="105"/>
      <c r="OOH159" s="106"/>
      <c r="OOI159" s="107"/>
      <c r="OOJ159" s="108"/>
      <c r="OOK159" s="129"/>
      <c r="OOL159" s="130"/>
      <c r="OOM159" s="70"/>
      <c r="OON159" s="104"/>
      <c r="OOO159" s="105"/>
      <c r="OOP159" s="106"/>
      <c r="OOQ159" s="107"/>
      <c r="OOR159" s="108"/>
      <c r="OOS159" s="129"/>
      <c r="OOT159" s="130"/>
      <c r="OOU159" s="70"/>
      <c r="OOV159" s="104"/>
      <c r="OOW159" s="105"/>
      <c r="OOX159" s="106"/>
      <c r="OOY159" s="107"/>
      <c r="OOZ159" s="108"/>
      <c r="OPA159" s="129"/>
      <c r="OPB159" s="130"/>
      <c r="OPC159" s="70"/>
      <c r="OPD159" s="104"/>
      <c r="OPE159" s="105"/>
      <c r="OPF159" s="106"/>
      <c r="OPG159" s="107"/>
      <c r="OPH159" s="108"/>
      <c r="OPI159" s="129"/>
      <c r="OPJ159" s="130"/>
      <c r="OPK159" s="70"/>
      <c r="OPL159" s="104"/>
      <c r="OPM159" s="105"/>
      <c r="OPN159" s="106"/>
      <c r="OPO159" s="107"/>
      <c r="OPP159" s="108"/>
      <c r="OPQ159" s="129"/>
      <c r="OPR159" s="130"/>
      <c r="OPS159" s="70"/>
      <c r="OPT159" s="104"/>
      <c r="OPU159" s="105"/>
      <c r="OPV159" s="106"/>
      <c r="OPW159" s="107"/>
      <c r="OPX159" s="108"/>
      <c r="OPY159" s="129"/>
      <c r="OPZ159" s="130"/>
      <c r="OQA159" s="70"/>
      <c r="OQB159" s="104"/>
      <c r="OQC159" s="105"/>
      <c r="OQD159" s="106"/>
      <c r="OQE159" s="107"/>
      <c r="OQF159" s="108"/>
      <c r="OQG159" s="129"/>
      <c r="OQH159" s="130"/>
      <c r="OQI159" s="70"/>
      <c r="OQJ159" s="104"/>
      <c r="OQK159" s="105"/>
      <c r="OQL159" s="106"/>
      <c r="OQM159" s="107"/>
      <c r="OQN159" s="108"/>
      <c r="OQO159" s="129"/>
      <c r="OQP159" s="130"/>
      <c r="OQQ159" s="70"/>
      <c r="OQR159" s="104"/>
      <c r="OQS159" s="105"/>
      <c r="OQT159" s="106"/>
      <c r="OQU159" s="107"/>
      <c r="OQV159" s="108"/>
      <c r="OQW159" s="129"/>
      <c r="OQX159" s="130"/>
      <c r="OQY159" s="70"/>
      <c r="OQZ159" s="104"/>
      <c r="ORA159" s="105"/>
      <c r="ORB159" s="106"/>
      <c r="ORC159" s="107"/>
      <c r="ORD159" s="108"/>
      <c r="ORE159" s="129"/>
      <c r="ORF159" s="130"/>
      <c r="ORG159" s="70"/>
      <c r="ORH159" s="104"/>
      <c r="ORI159" s="105"/>
      <c r="ORJ159" s="106"/>
      <c r="ORK159" s="107"/>
      <c r="ORL159" s="108"/>
      <c r="ORM159" s="129"/>
      <c r="ORN159" s="130"/>
      <c r="ORO159" s="70"/>
      <c r="ORP159" s="104"/>
      <c r="ORQ159" s="105"/>
      <c r="ORR159" s="106"/>
      <c r="ORS159" s="107"/>
      <c r="ORT159" s="108"/>
      <c r="ORU159" s="129"/>
      <c r="ORV159" s="130"/>
      <c r="ORW159" s="70"/>
      <c r="ORX159" s="104"/>
      <c r="ORY159" s="105"/>
      <c r="ORZ159" s="106"/>
      <c r="OSA159" s="107"/>
      <c r="OSB159" s="108"/>
      <c r="OSC159" s="129"/>
      <c r="OSD159" s="130"/>
      <c r="OSE159" s="70"/>
      <c r="OSF159" s="104"/>
      <c r="OSG159" s="105"/>
      <c r="OSH159" s="106"/>
      <c r="OSI159" s="107"/>
      <c r="OSJ159" s="108"/>
      <c r="OSK159" s="129"/>
      <c r="OSL159" s="130"/>
      <c r="OSM159" s="70"/>
      <c r="OSN159" s="104"/>
      <c r="OSO159" s="105"/>
      <c r="OSP159" s="106"/>
      <c r="OSQ159" s="107"/>
      <c r="OSR159" s="108"/>
      <c r="OSS159" s="129"/>
      <c r="OST159" s="130"/>
      <c r="OSU159" s="70"/>
      <c r="OSV159" s="104"/>
      <c r="OSW159" s="105"/>
      <c r="OSX159" s="106"/>
      <c r="OSY159" s="107"/>
      <c r="OSZ159" s="108"/>
      <c r="OTA159" s="129"/>
      <c r="OTB159" s="130"/>
      <c r="OTC159" s="70"/>
      <c r="OTD159" s="104"/>
      <c r="OTE159" s="105"/>
      <c r="OTF159" s="106"/>
      <c r="OTG159" s="107"/>
      <c r="OTH159" s="108"/>
      <c r="OTI159" s="129"/>
      <c r="OTJ159" s="130"/>
      <c r="OTK159" s="70"/>
      <c r="OTL159" s="104"/>
      <c r="OTM159" s="105"/>
      <c r="OTN159" s="106"/>
      <c r="OTO159" s="107"/>
      <c r="OTP159" s="108"/>
      <c r="OTQ159" s="129"/>
      <c r="OTR159" s="130"/>
      <c r="OTS159" s="70"/>
      <c r="OTT159" s="104"/>
      <c r="OTU159" s="105"/>
      <c r="OTV159" s="106"/>
      <c r="OTW159" s="107"/>
      <c r="OTX159" s="108"/>
      <c r="OTY159" s="129"/>
      <c r="OTZ159" s="130"/>
      <c r="OUA159" s="70"/>
      <c r="OUB159" s="104"/>
      <c r="OUC159" s="105"/>
      <c r="OUD159" s="106"/>
      <c r="OUE159" s="107"/>
      <c r="OUF159" s="108"/>
      <c r="OUG159" s="129"/>
      <c r="OUH159" s="130"/>
      <c r="OUI159" s="70"/>
      <c r="OUJ159" s="104"/>
      <c r="OUK159" s="105"/>
      <c r="OUL159" s="106"/>
      <c r="OUM159" s="107"/>
      <c r="OUN159" s="108"/>
      <c r="OUO159" s="129"/>
      <c r="OUP159" s="130"/>
      <c r="OUQ159" s="70"/>
      <c r="OUR159" s="104"/>
      <c r="OUS159" s="105"/>
      <c r="OUT159" s="106"/>
      <c r="OUU159" s="107"/>
      <c r="OUV159" s="108"/>
      <c r="OUW159" s="129"/>
      <c r="OUX159" s="130"/>
      <c r="OUY159" s="70"/>
      <c r="OUZ159" s="104"/>
      <c r="OVA159" s="105"/>
      <c r="OVB159" s="106"/>
      <c r="OVC159" s="107"/>
      <c r="OVD159" s="108"/>
      <c r="OVE159" s="129"/>
      <c r="OVF159" s="130"/>
      <c r="OVG159" s="70"/>
      <c r="OVH159" s="104"/>
      <c r="OVI159" s="105"/>
      <c r="OVJ159" s="106"/>
      <c r="OVK159" s="107"/>
      <c r="OVL159" s="108"/>
      <c r="OVM159" s="129"/>
      <c r="OVN159" s="130"/>
      <c r="OVO159" s="70"/>
      <c r="OVP159" s="104"/>
      <c r="OVQ159" s="105"/>
      <c r="OVR159" s="106"/>
      <c r="OVS159" s="107"/>
      <c r="OVT159" s="108"/>
      <c r="OVU159" s="129"/>
      <c r="OVV159" s="130"/>
      <c r="OVW159" s="70"/>
      <c r="OVX159" s="104"/>
      <c r="OVY159" s="105"/>
      <c r="OVZ159" s="106"/>
      <c r="OWA159" s="107"/>
      <c r="OWB159" s="108"/>
      <c r="OWC159" s="129"/>
      <c r="OWD159" s="130"/>
      <c r="OWE159" s="70"/>
      <c r="OWF159" s="104"/>
      <c r="OWG159" s="105"/>
      <c r="OWH159" s="106"/>
      <c r="OWI159" s="107"/>
      <c r="OWJ159" s="108"/>
      <c r="OWK159" s="129"/>
      <c r="OWL159" s="130"/>
      <c r="OWM159" s="70"/>
      <c r="OWN159" s="104"/>
      <c r="OWO159" s="105"/>
      <c r="OWP159" s="106"/>
      <c r="OWQ159" s="107"/>
      <c r="OWR159" s="108"/>
      <c r="OWS159" s="129"/>
      <c r="OWT159" s="130"/>
      <c r="OWU159" s="70"/>
      <c r="OWV159" s="104"/>
      <c r="OWW159" s="105"/>
      <c r="OWX159" s="106"/>
      <c r="OWY159" s="107"/>
      <c r="OWZ159" s="108"/>
      <c r="OXA159" s="129"/>
      <c r="OXB159" s="130"/>
      <c r="OXC159" s="70"/>
      <c r="OXD159" s="104"/>
      <c r="OXE159" s="105"/>
      <c r="OXF159" s="106"/>
      <c r="OXG159" s="107"/>
      <c r="OXH159" s="108"/>
      <c r="OXI159" s="129"/>
      <c r="OXJ159" s="130"/>
      <c r="OXK159" s="70"/>
      <c r="OXL159" s="104"/>
      <c r="OXM159" s="105"/>
      <c r="OXN159" s="106"/>
      <c r="OXO159" s="107"/>
      <c r="OXP159" s="108"/>
      <c r="OXQ159" s="129"/>
      <c r="OXR159" s="130"/>
      <c r="OXS159" s="70"/>
      <c r="OXT159" s="104"/>
      <c r="OXU159" s="105"/>
      <c r="OXV159" s="106"/>
      <c r="OXW159" s="107"/>
      <c r="OXX159" s="108"/>
      <c r="OXY159" s="129"/>
      <c r="OXZ159" s="130"/>
      <c r="OYA159" s="70"/>
      <c r="OYB159" s="104"/>
      <c r="OYC159" s="105"/>
      <c r="OYD159" s="106"/>
      <c r="OYE159" s="107"/>
      <c r="OYF159" s="108"/>
      <c r="OYG159" s="129"/>
      <c r="OYH159" s="130"/>
      <c r="OYI159" s="70"/>
      <c r="OYJ159" s="104"/>
      <c r="OYK159" s="105"/>
      <c r="OYL159" s="106"/>
      <c r="OYM159" s="107"/>
      <c r="OYN159" s="108"/>
      <c r="OYO159" s="129"/>
      <c r="OYP159" s="130"/>
      <c r="OYQ159" s="70"/>
      <c r="OYR159" s="104"/>
      <c r="OYS159" s="105"/>
      <c r="OYT159" s="106"/>
      <c r="OYU159" s="107"/>
      <c r="OYV159" s="108"/>
      <c r="OYW159" s="129"/>
      <c r="OYX159" s="130"/>
      <c r="OYY159" s="70"/>
      <c r="OYZ159" s="104"/>
      <c r="OZA159" s="105"/>
      <c r="OZB159" s="106"/>
      <c r="OZC159" s="107"/>
      <c r="OZD159" s="108"/>
      <c r="OZE159" s="129"/>
      <c r="OZF159" s="130"/>
      <c r="OZG159" s="70"/>
      <c r="OZH159" s="104"/>
      <c r="OZI159" s="105"/>
      <c r="OZJ159" s="106"/>
      <c r="OZK159" s="107"/>
      <c r="OZL159" s="108"/>
      <c r="OZM159" s="129"/>
      <c r="OZN159" s="130"/>
      <c r="OZO159" s="70"/>
      <c r="OZP159" s="104"/>
      <c r="OZQ159" s="105"/>
      <c r="OZR159" s="106"/>
      <c r="OZS159" s="107"/>
      <c r="OZT159" s="108"/>
      <c r="OZU159" s="129"/>
      <c r="OZV159" s="130"/>
      <c r="OZW159" s="70"/>
      <c r="OZX159" s="104"/>
      <c r="OZY159" s="105"/>
      <c r="OZZ159" s="106"/>
      <c r="PAA159" s="107"/>
      <c r="PAB159" s="108"/>
      <c r="PAC159" s="129"/>
      <c r="PAD159" s="130"/>
      <c r="PAE159" s="70"/>
      <c r="PAF159" s="104"/>
      <c r="PAG159" s="105"/>
      <c r="PAH159" s="106"/>
      <c r="PAI159" s="107"/>
      <c r="PAJ159" s="108"/>
      <c r="PAK159" s="129"/>
      <c r="PAL159" s="130"/>
      <c r="PAM159" s="70"/>
      <c r="PAN159" s="104"/>
      <c r="PAO159" s="105"/>
      <c r="PAP159" s="106"/>
      <c r="PAQ159" s="107"/>
      <c r="PAR159" s="108"/>
      <c r="PAS159" s="129"/>
      <c r="PAT159" s="130"/>
      <c r="PAU159" s="70"/>
      <c r="PAV159" s="104"/>
      <c r="PAW159" s="105"/>
      <c r="PAX159" s="106"/>
      <c r="PAY159" s="107"/>
      <c r="PAZ159" s="108"/>
      <c r="PBA159" s="129"/>
      <c r="PBB159" s="130"/>
      <c r="PBC159" s="70"/>
      <c r="PBD159" s="104"/>
      <c r="PBE159" s="105"/>
      <c r="PBF159" s="106"/>
      <c r="PBG159" s="107"/>
      <c r="PBH159" s="108"/>
      <c r="PBI159" s="129"/>
      <c r="PBJ159" s="130"/>
      <c r="PBK159" s="70"/>
      <c r="PBL159" s="104"/>
      <c r="PBM159" s="105"/>
      <c r="PBN159" s="106"/>
      <c r="PBO159" s="107"/>
      <c r="PBP159" s="108"/>
      <c r="PBQ159" s="129"/>
      <c r="PBR159" s="130"/>
      <c r="PBS159" s="70"/>
      <c r="PBT159" s="104"/>
      <c r="PBU159" s="105"/>
      <c r="PBV159" s="106"/>
      <c r="PBW159" s="107"/>
      <c r="PBX159" s="108"/>
      <c r="PBY159" s="129"/>
      <c r="PBZ159" s="130"/>
      <c r="PCA159" s="70"/>
      <c r="PCB159" s="104"/>
      <c r="PCC159" s="105"/>
      <c r="PCD159" s="106"/>
      <c r="PCE159" s="107"/>
      <c r="PCF159" s="108"/>
      <c r="PCG159" s="129"/>
      <c r="PCH159" s="130"/>
      <c r="PCI159" s="70"/>
      <c r="PCJ159" s="104"/>
      <c r="PCK159" s="105"/>
      <c r="PCL159" s="106"/>
      <c r="PCM159" s="107"/>
      <c r="PCN159" s="108"/>
      <c r="PCO159" s="129"/>
      <c r="PCP159" s="130"/>
      <c r="PCQ159" s="70"/>
      <c r="PCR159" s="104"/>
      <c r="PCS159" s="105"/>
      <c r="PCT159" s="106"/>
      <c r="PCU159" s="107"/>
      <c r="PCV159" s="108"/>
      <c r="PCW159" s="129"/>
      <c r="PCX159" s="130"/>
      <c r="PCY159" s="70"/>
      <c r="PCZ159" s="104"/>
      <c r="PDA159" s="105"/>
      <c r="PDB159" s="106"/>
      <c r="PDC159" s="107"/>
      <c r="PDD159" s="108"/>
      <c r="PDE159" s="129"/>
      <c r="PDF159" s="130"/>
      <c r="PDG159" s="70"/>
      <c r="PDH159" s="104"/>
      <c r="PDI159" s="105"/>
      <c r="PDJ159" s="106"/>
      <c r="PDK159" s="107"/>
      <c r="PDL159" s="108"/>
      <c r="PDM159" s="129"/>
      <c r="PDN159" s="130"/>
      <c r="PDO159" s="70"/>
      <c r="PDP159" s="104"/>
      <c r="PDQ159" s="105"/>
      <c r="PDR159" s="106"/>
      <c r="PDS159" s="107"/>
      <c r="PDT159" s="108"/>
      <c r="PDU159" s="129"/>
      <c r="PDV159" s="130"/>
      <c r="PDW159" s="70"/>
      <c r="PDX159" s="104"/>
      <c r="PDY159" s="105"/>
      <c r="PDZ159" s="106"/>
      <c r="PEA159" s="107"/>
      <c r="PEB159" s="108"/>
      <c r="PEC159" s="129"/>
      <c r="PED159" s="130"/>
      <c r="PEE159" s="70"/>
      <c r="PEF159" s="104"/>
      <c r="PEG159" s="105"/>
      <c r="PEH159" s="106"/>
      <c r="PEI159" s="107"/>
      <c r="PEJ159" s="108"/>
      <c r="PEK159" s="129"/>
      <c r="PEL159" s="130"/>
      <c r="PEM159" s="70"/>
      <c r="PEN159" s="104"/>
      <c r="PEO159" s="105"/>
      <c r="PEP159" s="106"/>
      <c r="PEQ159" s="107"/>
      <c r="PER159" s="108"/>
      <c r="PES159" s="129"/>
      <c r="PET159" s="130"/>
      <c r="PEU159" s="70"/>
      <c r="PEV159" s="104"/>
      <c r="PEW159" s="105"/>
      <c r="PEX159" s="106"/>
      <c r="PEY159" s="107"/>
      <c r="PEZ159" s="108"/>
      <c r="PFA159" s="129"/>
      <c r="PFB159" s="130"/>
      <c r="PFC159" s="70"/>
      <c r="PFD159" s="104"/>
      <c r="PFE159" s="105"/>
      <c r="PFF159" s="106"/>
      <c r="PFG159" s="107"/>
      <c r="PFH159" s="108"/>
      <c r="PFI159" s="129"/>
      <c r="PFJ159" s="130"/>
      <c r="PFK159" s="70"/>
      <c r="PFL159" s="104"/>
      <c r="PFM159" s="105"/>
      <c r="PFN159" s="106"/>
      <c r="PFO159" s="107"/>
      <c r="PFP159" s="108"/>
      <c r="PFQ159" s="129"/>
      <c r="PFR159" s="130"/>
      <c r="PFS159" s="70"/>
      <c r="PFT159" s="104"/>
      <c r="PFU159" s="105"/>
      <c r="PFV159" s="106"/>
      <c r="PFW159" s="107"/>
      <c r="PFX159" s="108"/>
      <c r="PFY159" s="129"/>
      <c r="PFZ159" s="130"/>
      <c r="PGA159" s="70"/>
      <c r="PGB159" s="104"/>
      <c r="PGC159" s="105"/>
      <c r="PGD159" s="106"/>
      <c r="PGE159" s="107"/>
      <c r="PGF159" s="108"/>
      <c r="PGG159" s="129"/>
      <c r="PGH159" s="130"/>
      <c r="PGI159" s="70"/>
      <c r="PGJ159" s="104"/>
      <c r="PGK159" s="105"/>
      <c r="PGL159" s="106"/>
      <c r="PGM159" s="107"/>
      <c r="PGN159" s="108"/>
      <c r="PGO159" s="129"/>
      <c r="PGP159" s="130"/>
      <c r="PGQ159" s="70"/>
      <c r="PGR159" s="104"/>
      <c r="PGS159" s="105"/>
      <c r="PGT159" s="106"/>
      <c r="PGU159" s="107"/>
      <c r="PGV159" s="108"/>
      <c r="PGW159" s="129"/>
      <c r="PGX159" s="130"/>
      <c r="PGY159" s="70"/>
      <c r="PGZ159" s="104"/>
      <c r="PHA159" s="105"/>
      <c r="PHB159" s="106"/>
      <c r="PHC159" s="107"/>
      <c r="PHD159" s="108"/>
      <c r="PHE159" s="129"/>
      <c r="PHF159" s="130"/>
      <c r="PHG159" s="70"/>
      <c r="PHH159" s="104"/>
      <c r="PHI159" s="105"/>
      <c r="PHJ159" s="106"/>
      <c r="PHK159" s="107"/>
      <c r="PHL159" s="108"/>
      <c r="PHM159" s="129"/>
      <c r="PHN159" s="130"/>
      <c r="PHO159" s="70"/>
      <c r="PHP159" s="104"/>
      <c r="PHQ159" s="105"/>
      <c r="PHR159" s="106"/>
      <c r="PHS159" s="107"/>
      <c r="PHT159" s="108"/>
      <c r="PHU159" s="129"/>
      <c r="PHV159" s="130"/>
      <c r="PHW159" s="70"/>
      <c r="PHX159" s="104"/>
      <c r="PHY159" s="105"/>
      <c r="PHZ159" s="106"/>
      <c r="PIA159" s="107"/>
      <c r="PIB159" s="108"/>
      <c r="PIC159" s="129"/>
      <c r="PID159" s="130"/>
      <c r="PIE159" s="70"/>
      <c r="PIF159" s="104"/>
      <c r="PIG159" s="105"/>
      <c r="PIH159" s="106"/>
      <c r="PII159" s="107"/>
      <c r="PIJ159" s="108"/>
      <c r="PIK159" s="129"/>
      <c r="PIL159" s="130"/>
      <c r="PIM159" s="70"/>
      <c r="PIN159" s="104"/>
      <c r="PIO159" s="105"/>
      <c r="PIP159" s="106"/>
      <c r="PIQ159" s="107"/>
      <c r="PIR159" s="108"/>
      <c r="PIS159" s="129"/>
      <c r="PIT159" s="130"/>
      <c r="PIU159" s="70"/>
      <c r="PIV159" s="104"/>
      <c r="PIW159" s="105"/>
      <c r="PIX159" s="106"/>
      <c r="PIY159" s="107"/>
      <c r="PIZ159" s="108"/>
      <c r="PJA159" s="129"/>
      <c r="PJB159" s="130"/>
      <c r="PJC159" s="70"/>
      <c r="PJD159" s="104"/>
      <c r="PJE159" s="105"/>
      <c r="PJF159" s="106"/>
      <c r="PJG159" s="107"/>
      <c r="PJH159" s="108"/>
      <c r="PJI159" s="129"/>
      <c r="PJJ159" s="130"/>
      <c r="PJK159" s="70"/>
      <c r="PJL159" s="104"/>
      <c r="PJM159" s="105"/>
      <c r="PJN159" s="106"/>
      <c r="PJO159" s="107"/>
      <c r="PJP159" s="108"/>
      <c r="PJQ159" s="129"/>
      <c r="PJR159" s="130"/>
      <c r="PJS159" s="70"/>
      <c r="PJT159" s="104"/>
      <c r="PJU159" s="105"/>
      <c r="PJV159" s="106"/>
      <c r="PJW159" s="107"/>
      <c r="PJX159" s="108"/>
      <c r="PJY159" s="129"/>
      <c r="PJZ159" s="130"/>
      <c r="PKA159" s="70"/>
      <c r="PKB159" s="104"/>
      <c r="PKC159" s="105"/>
      <c r="PKD159" s="106"/>
      <c r="PKE159" s="107"/>
      <c r="PKF159" s="108"/>
      <c r="PKG159" s="129"/>
      <c r="PKH159" s="130"/>
      <c r="PKI159" s="70"/>
      <c r="PKJ159" s="104"/>
      <c r="PKK159" s="105"/>
      <c r="PKL159" s="106"/>
      <c r="PKM159" s="107"/>
      <c r="PKN159" s="108"/>
      <c r="PKO159" s="129"/>
      <c r="PKP159" s="130"/>
      <c r="PKQ159" s="70"/>
      <c r="PKR159" s="104"/>
      <c r="PKS159" s="105"/>
      <c r="PKT159" s="106"/>
      <c r="PKU159" s="107"/>
      <c r="PKV159" s="108"/>
      <c r="PKW159" s="129"/>
      <c r="PKX159" s="130"/>
      <c r="PKY159" s="70"/>
      <c r="PKZ159" s="104"/>
      <c r="PLA159" s="105"/>
      <c r="PLB159" s="106"/>
      <c r="PLC159" s="107"/>
      <c r="PLD159" s="108"/>
      <c r="PLE159" s="129"/>
      <c r="PLF159" s="130"/>
      <c r="PLG159" s="70"/>
      <c r="PLH159" s="104"/>
      <c r="PLI159" s="105"/>
      <c r="PLJ159" s="106"/>
      <c r="PLK159" s="107"/>
      <c r="PLL159" s="108"/>
      <c r="PLM159" s="129"/>
      <c r="PLN159" s="130"/>
      <c r="PLO159" s="70"/>
      <c r="PLP159" s="104"/>
      <c r="PLQ159" s="105"/>
      <c r="PLR159" s="106"/>
      <c r="PLS159" s="107"/>
      <c r="PLT159" s="108"/>
      <c r="PLU159" s="129"/>
      <c r="PLV159" s="130"/>
      <c r="PLW159" s="70"/>
      <c r="PLX159" s="104"/>
      <c r="PLY159" s="105"/>
      <c r="PLZ159" s="106"/>
      <c r="PMA159" s="107"/>
      <c r="PMB159" s="108"/>
      <c r="PMC159" s="129"/>
      <c r="PMD159" s="130"/>
      <c r="PME159" s="70"/>
      <c r="PMF159" s="104"/>
      <c r="PMG159" s="105"/>
      <c r="PMH159" s="106"/>
      <c r="PMI159" s="107"/>
      <c r="PMJ159" s="108"/>
      <c r="PMK159" s="129"/>
      <c r="PML159" s="130"/>
      <c r="PMM159" s="70"/>
      <c r="PMN159" s="104"/>
      <c r="PMO159" s="105"/>
      <c r="PMP159" s="106"/>
      <c r="PMQ159" s="107"/>
      <c r="PMR159" s="108"/>
      <c r="PMS159" s="129"/>
      <c r="PMT159" s="130"/>
      <c r="PMU159" s="70"/>
      <c r="PMV159" s="104"/>
      <c r="PMW159" s="105"/>
      <c r="PMX159" s="106"/>
      <c r="PMY159" s="107"/>
      <c r="PMZ159" s="108"/>
      <c r="PNA159" s="129"/>
      <c r="PNB159" s="130"/>
      <c r="PNC159" s="70"/>
      <c r="PND159" s="104"/>
      <c r="PNE159" s="105"/>
      <c r="PNF159" s="106"/>
      <c r="PNG159" s="107"/>
      <c r="PNH159" s="108"/>
      <c r="PNI159" s="129"/>
      <c r="PNJ159" s="130"/>
      <c r="PNK159" s="70"/>
      <c r="PNL159" s="104"/>
      <c r="PNM159" s="105"/>
      <c r="PNN159" s="106"/>
      <c r="PNO159" s="107"/>
      <c r="PNP159" s="108"/>
      <c r="PNQ159" s="129"/>
      <c r="PNR159" s="130"/>
      <c r="PNS159" s="70"/>
      <c r="PNT159" s="104"/>
      <c r="PNU159" s="105"/>
      <c r="PNV159" s="106"/>
      <c r="PNW159" s="107"/>
      <c r="PNX159" s="108"/>
      <c r="PNY159" s="129"/>
      <c r="PNZ159" s="130"/>
      <c r="POA159" s="70"/>
      <c r="POB159" s="104"/>
      <c r="POC159" s="105"/>
      <c r="POD159" s="106"/>
      <c r="POE159" s="107"/>
      <c r="POF159" s="108"/>
      <c r="POG159" s="129"/>
      <c r="POH159" s="130"/>
      <c r="POI159" s="70"/>
      <c r="POJ159" s="104"/>
      <c r="POK159" s="105"/>
      <c r="POL159" s="106"/>
      <c r="POM159" s="107"/>
      <c r="PON159" s="108"/>
      <c r="POO159" s="129"/>
      <c r="POP159" s="130"/>
      <c r="POQ159" s="70"/>
      <c r="POR159" s="104"/>
      <c r="POS159" s="105"/>
      <c r="POT159" s="106"/>
      <c r="POU159" s="107"/>
      <c r="POV159" s="108"/>
      <c r="POW159" s="129"/>
      <c r="POX159" s="130"/>
      <c r="POY159" s="70"/>
      <c r="POZ159" s="104"/>
      <c r="PPA159" s="105"/>
      <c r="PPB159" s="106"/>
      <c r="PPC159" s="107"/>
      <c r="PPD159" s="108"/>
      <c r="PPE159" s="129"/>
      <c r="PPF159" s="130"/>
      <c r="PPG159" s="70"/>
      <c r="PPH159" s="104"/>
      <c r="PPI159" s="105"/>
      <c r="PPJ159" s="106"/>
      <c r="PPK159" s="107"/>
      <c r="PPL159" s="108"/>
      <c r="PPM159" s="129"/>
      <c r="PPN159" s="130"/>
      <c r="PPO159" s="70"/>
      <c r="PPP159" s="104"/>
      <c r="PPQ159" s="105"/>
      <c r="PPR159" s="106"/>
      <c r="PPS159" s="107"/>
      <c r="PPT159" s="108"/>
      <c r="PPU159" s="129"/>
      <c r="PPV159" s="130"/>
      <c r="PPW159" s="70"/>
      <c r="PPX159" s="104"/>
      <c r="PPY159" s="105"/>
      <c r="PPZ159" s="106"/>
      <c r="PQA159" s="107"/>
      <c r="PQB159" s="108"/>
      <c r="PQC159" s="129"/>
      <c r="PQD159" s="130"/>
      <c r="PQE159" s="70"/>
      <c r="PQF159" s="104"/>
      <c r="PQG159" s="105"/>
      <c r="PQH159" s="106"/>
      <c r="PQI159" s="107"/>
      <c r="PQJ159" s="108"/>
      <c r="PQK159" s="129"/>
      <c r="PQL159" s="130"/>
      <c r="PQM159" s="70"/>
      <c r="PQN159" s="104"/>
      <c r="PQO159" s="105"/>
      <c r="PQP159" s="106"/>
      <c r="PQQ159" s="107"/>
      <c r="PQR159" s="108"/>
      <c r="PQS159" s="129"/>
      <c r="PQT159" s="130"/>
      <c r="PQU159" s="70"/>
      <c r="PQV159" s="104"/>
      <c r="PQW159" s="105"/>
      <c r="PQX159" s="106"/>
      <c r="PQY159" s="107"/>
      <c r="PQZ159" s="108"/>
      <c r="PRA159" s="129"/>
      <c r="PRB159" s="130"/>
      <c r="PRC159" s="70"/>
      <c r="PRD159" s="104"/>
      <c r="PRE159" s="105"/>
      <c r="PRF159" s="106"/>
      <c r="PRG159" s="107"/>
      <c r="PRH159" s="108"/>
      <c r="PRI159" s="129"/>
      <c r="PRJ159" s="130"/>
      <c r="PRK159" s="70"/>
      <c r="PRL159" s="104"/>
      <c r="PRM159" s="105"/>
      <c r="PRN159" s="106"/>
      <c r="PRO159" s="107"/>
      <c r="PRP159" s="108"/>
      <c r="PRQ159" s="129"/>
      <c r="PRR159" s="130"/>
      <c r="PRS159" s="70"/>
      <c r="PRT159" s="104"/>
      <c r="PRU159" s="105"/>
      <c r="PRV159" s="106"/>
      <c r="PRW159" s="107"/>
      <c r="PRX159" s="108"/>
      <c r="PRY159" s="129"/>
      <c r="PRZ159" s="130"/>
      <c r="PSA159" s="70"/>
      <c r="PSB159" s="104"/>
      <c r="PSC159" s="105"/>
      <c r="PSD159" s="106"/>
      <c r="PSE159" s="107"/>
      <c r="PSF159" s="108"/>
      <c r="PSG159" s="129"/>
      <c r="PSH159" s="130"/>
      <c r="PSI159" s="70"/>
      <c r="PSJ159" s="104"/>
      <c r="PSK159" s="105"/>
      <c r="PSL159" s="106"/>
      <c r="PSM159" s="107"/>
      <c r="PSN159" s="108"/>
      <c r="PSO159" s="129"/>
      <c r="PSP159" s="130"/>
      <c r="PSQ159" s="70"/>
      <c r="PSR159" s="104"/>
      <c r="PSS159" s="105"/>
      <c r="PST159" s="106"/>
      <c r="PSU159" s="107"/>
      <c r="PSV159" s="108"/>
      <c r="PSW159" s="129"/>
      <c r="PSX159" s="130"/>
      <c r="PSY159" s="70"/>
      <c r="PSZ159" s="104"/>
      <c r="PTA159" s="105"/>
      <c r="PTB159" s="106"/>
      <c r="PTC159" s="107"/>
      <c r="PTD159" s="108"/>
      <c r="PTE159" s="129"/>
      <c r="PTF159" s="130"/>
      <c r="PTG159" s="70"/>
      <c r="PTH159" s="104"/>
      <c r="PTI159" s="105"/>
      <c r="PTJ159" s="106"/>
      <c r="PTK159" s="107"/>
      <c r="PTL159" s="108"/>
      <c r="PTM159" s="129"/>
      <c r="PTN159" s="130"/>
      <c r="PTO159" s="70"/>
      <c r="PTP159" s="104"/>
      <c r="PTQ159" s="105"/>
      <c r="PTR159" s="106"/>
      <c r="PTS159" s="107"/>
      <c r="PTT159" s="108"/>
      <c r="PTU159" s="129"/>
      <c r="PTV159" s="130"/>
      <c r="PTW159" s="70"/>
      <c r="PTX159" s="104"/>
      <c r="PTY159" s="105"/>
      <c r="PTZ159" s="106"/>
      <c r="PUA159" s="107"/>
      <c r="PUB159" s="108"/>
      <c r="PUC159" s="129"/>
      <c r="PUD159" s="130"/>
      <c r="PUE159" s="70"/>
      <c r="PUF159" s="104"/>
      <c r="PUG159" s="105"/>
      <c r="PUH159" s="106"/>
      <c r="PUI159" s="107"/>
      <c r="PUJ159" s="108"/>
      <c r="PUK159" s="129"/>
      <c r="PUL159" s="130"/>
      <c r="PUM159" s="70"/>
      <c r="PUN159" s="104"/>
      <c r="PUO159" s="105"/>
      <c r="PUP159" s="106"/>
      <c r="PUQ159" s="107"/>
      <c r="PUR159" s="108"/>
      <c r="PUS159" s="129"/>
      <c r="PUT159" s="130"/>
      <c r="PUU159" s="70"/>
      <c r="PUV159" s="104"/>
      <c r="PUW159" s="105"/>
      <c r="PUX159" s="106"/>
      <c r="PUY159" s="107"/>
      <c r="PUZ159" s="108"/>
      <c r="PVA159" s="129"/>
      <c r="PVB159" s="130"/>
      <c r="PVC159" s="70"/>
      <c r="PVD159" s="104"/>
      <c r="PVE159" s="105"/>
      <c r="PVF159" s="106"/>
      <c r="PVG159" s="107"/>
      <c r="PVH159" s="108"/>
      <c r="PVI159" s="129"/>
      <c r="PVJ159" s="130"/>
      <c r="PVK159" s="70"/>
      <c r="PVL159" s="104"/>
      <c r="PVM159" s="105"/>
      <c r="PVN159" s="106"/>
      <c r="PVO159" s="107"/>
      <c r="PVP159" s="108"/>
      <c r="PVQ159" s="129"/>
      <c r="PVR159" s="130"/>
      <c r="PVS159" s="70"/>
      <c r="PVT159" s="104"/>
      <c r="PVU159" s="105"/>
      <c r="PVV159" s="106"/>
      <c r="PVW159" s="107"/>
      <c r="PVX159" s="108"/>
      <c r="PVY159" s="129"/>
      <c r="PVZ159" s="130"/>
      <c r="PWA159" s="70"/>
      <c r="PWB159" s="104"/>
      <c r="PWC159" s="105"/>
      <c r="PWD159" s="106"/>
      <c r="PWE159" s="107"/>
      <c r="PWF159" s="108"/>
      <c r="PWG159" s="129"/>
      <c r="PWH159" s="130"/>
      <c r="PWI159" s="70"/>
      <c r="PWJ159" s="104"/>
      <c r="PWK159" s="105"/>
      <c r="PWL159" s="106"/>
      <c r="PWM159" s="107"/>
      <c r="PWN159" s="108"/>
      <c r="PWO159" s="129"/>
      <c r="PWP159" s="130"/>
      <c r="PWQ159" s="70"/>
      <c r="PWR159" s="104"/>
      <c r="PWS159" s="105"/>
      <c r="PWT159" s="106"/>
      <c r="PWU159" s="107"/>
      <c r="PWV159" s="108"/>
      <c r="PWW159" s="129"/>
      <c r="PWX159" s="130"/>
      <c r="PWY159" s="70"/>
      <c r="PWZ159" s="104"/>
      <c r="PXA159" s="105"/>
      <c r="PXB159" s="106"/>
      <c r="PXC159" s="107"/>
      <c r="PXD159" s="108"/>
      <c r="PXE159" s="129"/>
      <c r="PXF159" s="130"/>
      <c r="PXG159" s="70"/>
      <c r="PXH159" s="104"/>
      <c r="PXI159" s="105"/>
      <c r="PXJ159" s="106"/>
      <c r="PXK159" s="107"/>
      <c r="PXL159" s="108"/>
      <c r="PXM159" s="129"/>
      <c r="PXN159" s="130"/>
      <c r="PXO159" s="70"/>
      <c r="PXP159" s="104"/>
      <c r="PXQ159" s="105"/>
      <c r="PXR159" s="106"/>
      <c r="PXS159" s="107"/>
      <c r="PXT159" s="108"/>
      <c r="PXU159" s="129"/>
      <c r="PXV159" s="130"/>
      <c r="PXW159" s="70"/>
      <c r="PXX159" s="104"/>
      <c r="PXY159" s="105"/>
      <c r="PXZ159" s="106"/>
      <c r="PYA159" s="107"/>
      <c r="PYB159" s="108"/>
      <c r="PYC159" s="129"/>
      <c r="PYD159" s="130"/>
      <c r="PYE159" s="70"/>
      <c r="PYF159" s="104"/>
      <c r="PYG159" s="105"/>
      <c r="PYH159" s="106"/>
      <c r="PYI159" s="107"/>
      <c r="PYJ159" s="108"/>
      <c r="PYK159" s="129"/>
      <c r="PYL159" s="130"/>
      <c r="PYM159" s="70"/>
      <c r="PYN159" s="104"/>
      <c r="PYO159" s="105"/>
      <c r="PYP159" s="106"/>
      <c r="PYQ159" s="107"/>
      <c r="PYR159" s="108"/>
      <c r="PYS159" s="129"/>
      <c r="PYT159" s="130"/>
      <c r="PYU159" s="70"/>
      <c r="PYV159" s="104"/>
      <c r="PYW159" s="105"/>
      <c r="PYX159" s="106"/>
      <c r="PYY159" s="107"/>
      <c r="PYZ159" s="108"/>
      <c r="PZA159" s="129"/>
      <c r="PZB159" s="130"/>
      <c r="PZC159" s="70"/>
      <c r="PZD159" s="104"/>
      <c r="PZE159" s="105"/>
      <c r="PZF159" s="106"/>
      <c r="PZG159" s="107"/>
      <c r="PZH159" s="108"/>
      <c r="PZI159" s="129"/>
      <c r="PZJ159" s="130"/>
      <c r="PZK159" s="70"/>
      <c r="PZL159" s="104"/>
      <c r="PZM159" s="105"/>
      <c r="PZN159" s="106"/>
      <c r="PZO159" s="107"/>
      <c r="PZP159" s="108"/>
      <c r="PZQ159" s="129"/>
      <c r="PZR159" s="130"/>
      <c r="PZS159" s="70"/>
      <c r="PZT159" s="104"/>
      <c r="PZU159" s="105"/>
      <c r="PZV159" s="106"/>
      <c r="PZW159" s="107"/>
      <c r="PZX159" s="108"/>
      <c r="PZY159" s="129"/>
      <c r="PZZ159" s="130"/>
      <c r="QAA159" s="70"/>
      <c r="QAB159" s="104"/>
      <c r="QAC159" s="105"/>
      <c r="QAD159" s="106"/>
      <c r="QAE159" s="107"/>
      <c r="QAF159" s="108"/>
      <c r="QAG159" s="129"/>
      <c r="QAH159" s="130"/>
      <c r="QAI159" s="70"/>
      <c r="QAJ159" s="104"/>
      <c r="QAK159" s="105"/>
      <c r="QAL159" s="106"/>
      <c r="QAM159" s="107"/>
      <c r="QAN159" s="108"/>
      <c r="QAO159" s="129"/>
      <c r="QAP159" s="130"/>
      <c r="QAQ159" s="70"/>
      <c r="QAR159" s="104"/>
      <c r="QAS159" s="105"/>
      <c r="QAT159" s="106"/>
      <c r="QAU159" s="107"/>
      <c r="QAV159" s="108"/>
      <c r="QAW159" s="129"/>
      <c r="QAX159" s="130"/>
      <c r="QAY159" s="70"/>
      <c r="QAZ159" s="104"/>
      <c r="QBA159" s="105"/>
      <c r="QBB159" s="106"/>
      <c r="QBC159" s="107"/>
      <c r="QBD159" s="108"/>
      <c r="QBE159" s="129"/>
      <c r="QBF159" s="130"/>
      <c r="QBG159" s="70"/>
      <c r="QBH159" s="104"/>
      <c r="QBI159" s="105"/>
      <c r="QBJ159" s="106"/>
      <c r="QBK159" s="107"/>
      <c r="QBL159" s="108"/>
      <c r="QBM159" s="129"/>
      <c r="QBN159" s="130"/>
      <c r="QBO159" s="70"/>
      <c r="QBP159" s="104"/>
      <c r="QBQ159" s="105"/>
      <c r="QBR159" s="106"/>
      <c r="QBS159" s="107"/>
      <c r="QBT159" s="108"/>
      <c r="QBU159" s="129"/>
      <c r="QBV159" s="130"/>
      <c r="QBW159" s="70"/>
      <c r="QBX159" s="104"/>
      <c r="QBY159" s="105"/>
      <c r="QBZ159" s="106"/>
      <c r="QCA159" s="107"/>
      <c r="QCB159" s="108"/>
      <c r="QCC159" s="129"/>
      <c r="QCD159" s="130"/>
      <c r="QCE159" s="70"/>
      <c r="QCF159" s="104"/>
      <c r="QCG159" s="105"/>
      <c r="QCH159" s="106"/>
      <c r="QCI159" s="107"/>
      <c r="QCJ159" s="108"/>
      <c r="QCK159" s="129"/>
      <c r="QCL159" s="130"/>
      <c r="QCM159" s="70"/>
      <c r="QCN159" s="104"/>
      <c r="QCO159" s="105"/>
      <c r="QCP159" s="106"/>
      <c r="QCQ159" s="107"/>
      <c r="QCR159" s="108"/>
      <c r="QCS159" s="129"/>
      <c r="QCT159" s="130"/>
      <c r="QCU159" s="70"/>
      <c r="QCV159" s="104"/>
      <c r="QCW159" s="105"/>
      <c r="QCX159" s="106"/>
      <c r="QCY159" s="107"/>
      <c r="QCZ159" s="108"/>
      <c r="QDA159" s="129"/>
      <c r="QDB159" s="130"/>
      <c r="QDC159" s="70"/>
      <c r="QDD159" s="104"/>
      <c r="QDE159" s="105"/>
      <c r="QDF159" s="106"/>
      <c r="QDG159" s="107"/>
      <c r="QDH159" s="108"/>
      <c r="QDI159" s="129"/>
      <c r="QDJ159" s="130"/>
      <c r="QDK159" s="70"/>
      <c r="QDL159" s="104"/>
      <c r="QDM159" s="105"/>
      <c r="QDN159" s="106"/>
      <c r="QDO159" s="107"/>
      <c r="QDP159" s="108"/>
      <c r="QDQ159" s="129"/>
      <c r="QDR159" s="130"/>
      <c r="QDS159" s="70"/>
      <c r="QDT159" s="104"/>
      <c r="QDU159" s="105"/>
      <c r="QDV159" s="106"/>
      <c r="QDW159" s="107"/>
      <c r="QDX159" s="108"/>
      <c r="QDY159" s="129"/>
      <c r="QDZ159" s="130"/>
      <c r="QEA159" s="70"/>
      <c r="QEB159" s="104"/>
      <c r="QEC159" s="105"/>
      <c r="QED159" s="106"/>
      <c r="QEE159" s="107"/>
      <c r="QEF159" s="108"/>
      <c r="QEG159" s="129"/>
      <c r="QEH159" s="130"/>
      <c r="QEI159" s="70"/>
      <c r="QEJ159" s="104"/>
      <c r="QEK159" s="105"/>
      <c r="QEL159" s="106"/>
      <c r="QEM159" s="107"/>
      <c r="QEN159" s="108"/>
      <c r="QEO159" s="129"/>
      <c r="QEP159" s="130"/>
      <c r="QEQ159" s="70"/>
      <c r="QER159" s="104"/>
      <c r="QES159" s="105"/>
      <c r="QET159" s="106"/>
      <c r="QEU159" s="107"/>
      <c r="QEV159" s="108"/>
      <c r="QEW159" s="129"/>
      <c r="QEX159" s="130"/>
      <c r="QEY159" s="70"/>
      <c r="QEZ159" s="104"/>
      <c r="QFA159" s="105"/>
      <c r="QFB159" s="106"/>
      <c r="QFC159" s="107"/>
      <c r="QFD159" s="108"/>
      <c r="QFE159" s="129"/>
      <c r="QFF159" s="130"/>
      <c r="QFG159" s="70"/>
      <c r="QFH159" s="104"/>
      <c r="QFI159" s="105"/>
      <c r="QFJ159" s="106"/>
      <c r="QFK159" s="107"/>
      <c r="QFL159" s="108"/>
      <c r="QFM159" s="129"/>
      <c r="QFN159" s="130"/>
      <c r="QFO159" s="70"/>
      <c r="QFP159" s="104"/>
      <c r="QFQ159" s="105"/>
      <c r="QFR159" s="106"/>
      <c r="QFS159" s="107"/>
      <c r="QFT159" s="108"/>
      <c r="QFU159" s="129"/>
      <c r="QFV159" s="130"/>
      <c r="QFW159" s="70"/>
      <c r="QFX159" s="104"/>
      <c r="QFY159" s="105"/>
      <c r="QFZ159" s="106"/>
      <c r="QGA159" s="107"/>
      <c r="QGB159" s="108"/>
      <c r="QGC159" s="129"/>
      <c r="QGD159" s="130"/>
      <c r="QGE159" s="70"/>
      <c r="QGF159" s="104"/>
      <c r="QGG159" s="105"/>
      <c r="QGH159" s="106"/>
      <c r="QGI159" s="107"/>
      <c r="QGJ159" s="108"/>
      <c r="QGK159" s="129"/>
      <c r="QGL159" s="130"/>
      <c r="QGM159" s="70"/>
      <c r="QGN159" s="104"/>
      <c r="QGO159" s="105"/>
      <c r="QGP159" s="106"/>
      <c r="QGQ159" s="107"/>
      <c r="QGR159" s="108"/>
      <c r="QGS159" s="129"/>
      <c r="QGT159" s="130"/>
      <c r="QGU159" s="70"/>
      <c r="QGV159" s="104"/>
      <c r="QGW159" s="105"/>
      <c r="QGX159" s="106"/>
      <c r="QGY159" s="107"/>
      <c r="QGZ159" s="108"/>
      <c r="QHA159" s="129"/>
      <c r="QHB159" s="130"/>
      <c r="QHC159" s="70"/>
      <c r="QHD159" s="104"/>
      <c r="QHE159" s="105"/>
      <c r="QHF159" s="106"/>
      <c r="QHG159" s="107"/>
      <c r="QHH159" s="108"/>
      <c r="QHI159" s="129"/>
      <c r="QHJ159" s="130"/>
      <c r="QHK159" s="70"/>
      <c r="QHL159" s="104"/>
      <c r="QHM159" s="105"/>
      <c r="QHN159" s="106"/>
      <c r="QHO159" s="107"/>
      <c r="QHP159" s="108"/>
      <c r="QHQ159" s="129"/>
      <c r="QHR159" s="130"/>
      <c r="QHS159" s="70"/>
      <c r="QHT159" s="104"/>
      <c r="QHU159" s="105"/>
      <c r="QHV159" s="106"/>
      <c r="QHW159" s="107"/>
      <c r="QHX159" s="108"/>
      <c r="QHY159" s="129"/>
      <c r="QHZ159" s="130"/>
      <c r="QIA159" s="70"/>
      <c r="QIB159" s="104"/>
      <c r="QIC159" s="105"/>
      <c r="QID159" s="106"/>
      <c r="QIE159" s="107"/>
      <c r="QIF159" s="108"/>
      <c r="QIG159" s="129"/>
      <c r="QIH159" s="130"/>
      <c r="QII159" s="70"/>
      <c r="QIJ159" s="104"/>
      <c r="QIK159" s="105"/>
      <c r="QIL159" s="106"/>
      <c r="QIM159" s="107"/>
      <c r="QIN159" s="108"/>
      <c r="QIO159" s="129"/>
      <c r="QIP159" s="130"/>
      <c r="QIQ159" s="70"/>
      <c r="QIR159" s="104"/>
      <c r="QIS159" s="105"/>
      <c r="QIT159" s="106"/>
      <c r="QIU159" s="107"/>
      <c r="QIV159" s="108"/>
      <c r="QIW159" s="129"/>
      <c r="QIX159" s="130"/>
      <c r="QIY159" s="70"/>
      <c r="QIZ159" s="104"/>
      <c r="QJA159" s="105"/>
      <c r="QJB159" s="106"/>
      <c r="QJC159" s="107"/>
      <c r="QJD159" s="108"/>
      <c r="QJE159" s="129"/>
      <c r="QJF159" s="130"/>
      <c r="QJG159" s="70"/>
      <c r="QJH159" s="104"/>
      <c r="QJI159" s="105"/>
      <c r="QJJ159" s="106"/>
      <c r="QJK159" s="107"/>
      <c r="QJL159" s="108"/>
      <c r="QJM159" s="129"/>
      <c r="QJN159" s="130"/>
      <c r="QJO159" s="70"/>
      <c r="QJP159" s="104"/>
      <c r="QJQ159" s="105"/>
      <c r="QJR159" s="106"/>
      <c r="QJS159" s="107"/>
      <c r="QJT159" s="108"/>
      <c r="QJU159" s="129"/>
      <c r="QJV159" s="130"/>
      <c r="QJW159" s="70"/>
      <c r="QJX159" s="104"/>
      <c r="QJY159" s="105"/>
      <c r="QJZ159" s="106"/>
      <c r="QKA159" s="107"/>
      <c r="QKB159" s="108"/>
      <c r="QKC159" s="129"/>
      <c r="QKD159" s="130"/>
      <c r="QKE159" s="70"/>
      <c r="QKF159" s="104"/>
      <c r="QKG159" s="105"/>
      <c r="QKH159" s="106"/>
      <c r="QKI159" s="107"/>
      <c r="QKJ159" s="108"/>
      <c r="QKK159" s="129"/>
      <c r="QKL159" s="130"/>
      <c r="QKM159" s="70"/>
      <c r="QKN159" s="104"/>
      <c r="QKO159" s="105"/>
      <c r="QKP159" s="106"/>
      <c r="QKQ159" s="107"/>
      <c r="QKR159" s="108"/>
      <c r="QKS159" s="129"/>
      <c r="QKT159" s="130"/>
      <c r="QKU159" s="70"/>
      <c r="QKV159" s="104"/>
      <c r="QKW159" s="105"/>
      <c r="QKX159" s="106"/>
      <c r="QKY159" s="107"/>
      <c r="QKZ159" s="108"/>
      <c r="QLA159" s="129"/>
      <c r="QLB159" s="130"/>
      <c r="QLC159" s="70"/>
      <c r="QLD159" s="104"/>
      <c r="QLE159" s="105"/>
      <c r="QLF159" s="106"/>
      <c r="QLG159" s="107"/>
      <c r="QLH159" s="108"/>
      <c r="QLI159" s="129"/>
      <c r="QLJ159" s="130"/>
      <c r="QLK159" s="70"/>
      <c r="QLL159" s="104"/>
      <c r="QLM159" s="105"/>
      <c r="QLN159" s="106"/>
      <c r="QLO159" s="107"/>
      <c r="QLP159" s="108"/>
      <c r="QLQ159" s="129"/>
      <c r="QLR159" s="130"/>
      <c r="QLS159" s="70"/>
      <c r="QLT159" s="104"/>
      <c r="QLU159" s="105"/>
      <c r="QLV159" s="106"/>
      <c r="QLW159" s="107"/>
      <c r="QLX159" s="108"/>
      <c r="QLY159" s="129"/>
      <c r="QLZ159" s="130"/>
      <c r="QMA159" s="70"/>
      <c r="QMB159" s="104"/>
      <c r="QMC159" s="105"/>
      <c r="QMD159" s="106"/>
      <c r="QME159" s="107"/>
      <c r="QMF159" s="108"/>
      <c r="QMG159" s="129"/>
      <c r="QMH159" s="130"/>
      <c r="QMI159" s="70"/>
      <c r="QMJ159" s="104"/>
      <c r="QMK159" s="105"/>
      <c r="QML159" s="106"/>
      <c r="QMM159" s="107"/>
      <c r="QMN159" s="108"/>
      <c r="QMO159" s="129"/>
      <c r="QMP159" s="130"/>
      <c r="QMQ159" s="70"/>
      <c r="QMR159" s="104"/>
      <c r="QMS159" s="105"/>
      <c r="QMT159" s="106"/>
      <c r="QMU159" s="107"/>
      <c r="QMV159" s="108"/>
      <c r="QMW159" s="129"/>
      <c r="QMX159" s="130"/>
      <c r="QMY159" s="70"/>
      <c r="QMZ159" s="104"/>
      <c r="QNA159" s="105"/>
      <c r="QNB159" s="106"/>
      <c r="QNC159" s="107"/>
      <c r="QND159" s="108"/>
      <c r="QNE159" s="129"/>
      <c r="QNF159" s="130"/>
      <c r="QNG159" s="70"/>
      <c r="QNH159" s="104"/>
      <c r="QNI159" s="105"/>
      <c r="QNJ159" s="106"/>
      <c r="QNK159" s="107"/>
      <c r="QNL159" s="108"/>
      <c r="QNM159" s="129"/>
      <c r="QNN159" s="130"/>
      <c r="QNO159" s="70"/>
      <c r="QNP159" s="104"/>
      <c r="QNQ159" s="105"/>
      <c r="QNR159" s="106"/>
      <c r="QNS159" s="107"/>
      <c r="QNT159" s="108"/>
      <c r="QNU159" s="129"/>
      <c r="QNV159" s="130"/>
      <c r="QNW159" s="70"/>
      <c r="QNX159" s="104"/>
      <c r="QNY159" s="105"/>
      <c r="QNZ159" s="106"/>
      <c r="QOA159" s="107"/>
      <c r="QOB159" s="108"/>
      <c r="QOC159" s="129"/>
      <c r="QOD159" s="130"/>
      <c r="QOE159" s="70"/>
      <c r="QOF159" s="104"/>
      <c r="QOG159" s="105"/>
      <c r="QOH159" s="106"/>
      <c r="QOI159" s="107"/>
      <c r="QOJ159" s="108"/>
      <c r="QOK159" s="129"/>
      <c r="QOL159" s="130"/>
      <c r="QOM159" s="70"/>
      <c r="QON159" s="104"/>
      <c r="QOO159" s="105"/>
      <c r="QOP159" s="106"/>
      <c r="QOQ159" s="107"/>
      <c r="QOR159" s="108"/>
      <c r="QOS159" s="129"/>
      <c r="QOT159" s="130"/>
      <c r="QOU159" s="70"/>
      <c r="QOV159" s="104"/>
      <c r="QOW159" s="105"/>
      <c r="QOX159" s="106"/>
      <c r="QOY159" s="107"/>
      <c r="QOZ159" s="108"/>
      <c r="QPA159" s="129"/>
      <c r="QPB159" s="130"/>
      <c r="QPC159" s="70"/>
      <c r="QPD159" s="104"/>
      <c r="QPE159" s="105"/>
      <c r="QPF159" s="106"/>
      <c r="QPG159" s="107"/>
      <c r="QPH159" s="108"/>
      <c r="QPI159" s="129"/>
      <c r="QPJ159" s="130"/>
      <c r="QPK159" s="70"/>
      <c r="QPL159" s="104"/>
      <c r="QPM159" s="105"/>
      <c r="QPN159" s="106"/>
      <c r="QPO159" s="107"/>
      <c r="QPP159" s="108"/>
      <c r="QPQ159" s="129"/>
      <c r="QPR159" s="130"/>
      <c r="QPS159" s="70"/>
      <c r="QPT159" s="104"/>
      <c r="QPU159" s="105"/>
      <c r="QPV159" s="106"/>
      <c r="QPW159" s="107"/>
      <c r="QPX159" s="108"/>
      <c r="QPY159" s="129"/>
      <c r="QPZ159" s="130"/>
      <c r="QQA159" s="70"/>
      <c r="QQB159" s="104"/>
      <c r="QQC159" s="105"/>
      <c r="QQD159" s="106"/>
      <c r="QQE159" s="107"/>
      <c r="QQF159" s="108"/>
      <c r="QQG159" s="129"/>
      <c r="QQH159" s="130"/>
      <c r="QQI159" s="70"/>
      <c r="QQJ159" s="104"/>
      <c r="QQK159" s="105"/>
      <c r="QQL159" s="106"/>
      <c r="QQM159" s="107"/>
      <c r="QQN159" s="108"/>
      <c r="QQO159" s="129"/>
      <c r="QQP159" s="130"/>
      <c r="QQQ159" s="70"/>
      <c r="QQR159" s="104"/>
      <c r="QQS159" s="105"/>
      <c r="QQT159" s="106"/>
      <c r="QQU159" s="107"/>
      <c r="QQV159" s="108"/>
      <c r="QQW159" s="129"/>
      <c r="QQX159" s="130"/>
      <c r="QQY159" s="70"/>
      <c r="QQZ159" s="104"/>
      <c r="QRA159" s="105"/>
      <c r="QRB159" s="106"/>
      <c r="QRC159" s="107"/>
      <c r="QRD159" s="108"/>
      <c r="QRE159" s="129"/>
      <c r="QRF159" s="130"/>
      <c r="QRG159" s="70"/>
      <c r="QRH159" s="104"/>
      <c r="QRI159" s="105"/>
      <c r="QRJ159" s="106"/>
      <c r="QRK159" s="107"/>
      <c r="QRL159" s="108"/>
      <c r="QRM159" s="129"/>
      <c r="QRN159" s="130"/>
      <c r="QRO159" s="70"/>
      <c r="QRP159" s="104"/>
      <c r="QRQ159" s="105"/>
      <c r="QRR159" s="106"/>
      <c r="QRS159" s="107"/>
      <c r="QRT159" s="108"/>
      <c r="QRU159" s="129"/>
      <c r="QRV159" s="130"/>
      <c r="QRW159" s="70"/>
      <c r="QRX159" s="104"/>
      <c r="QRY159" s="105"/>
      <c r="QRZ159" s="106"/>
      <c r="QSA159" s="107"/>
      <c r="QSB159" s="108"/>
      <c r="QSC159" s="129"/>
      <c r="QSD159" s="130"/>
      <c r="QSE159" s="70"/>
      <c r="QSF159" s="104"/>
      <c r="QSG159" s="105"/>
      <c r="QSH159" s="106"/>
      <c r="QSI159" s="107"/>
      <c r="QSJ159" s="108"/>
      <c r="QSK159" s="129"/>
      <c r="QSL159" s="130"/>
      <c r="QSM159" s="70"/>
      <c r="QSN159" s="104"/>
      <c r="QSO159" s="105"/>
      <c r="QSP159" s="106"/>
      <c r="QSQ159" s="107"/>
      <c r="QSR159" s="108"/>
      <c r="QSS159" s="129"/>
      <c r="QST159" s="130"/>
      <c r="QSU159" s="70"/>
      <c r="QSV159" s="104"/>
      <c r="QSW159" s="105"/>
      <c r="QSX159" s="106"/>
      <c r="QSY159" s="107"/>
      <c r="QSZ159" s="108"/>
      <c r="QTA159" s="129"/>
      <c r="QTB159" s="130"/>
      <c r="QTC159" s="70"/>
      <c r="QTD159" s="104"/>
      <c r="QTE159" s="105"/>
      <c r="QTF159" s="106"/>
      <c r="QTG159" s="107"/>
      <c r="QTH159" s="108"/>
      <c r="QTI159" s="129"/>
      <c r="QTJ159" s="130"/>
      <c r="QTK159" s="70"/>
      <c r="QTL159" s="104"/>
      <c r="QTM159" s="105"/>
      <c r="QTN159" s="106"/>
      <c r="QTO159" s="107"/>
      <c r="QTP159" s="108"/>
      <c r="QTQ159" s="129"/>
      <c r="QTR159" s="130"/>
      <c r="QTS159" s="70"/>
      <c r="QTT159" s="104"/>
      <c r="QTU159" s="105"/>
      <c r="QTV159" s="106"/>
      <c r="QTW159" s="107"/>
      <c r="QTX159" s="108"/>
      <c r="QTY159" s="129"/>
      <c r="QTZ159" s="130"/>
      <c r="QUA159" s="70"/>
      <c r="QUB159" s="104"/>
      <c r="QUC159" s="105"/>
      <c r="QUD159" s="106"/>
      <c r="QUE159" s="107"/>
      <c r="QUF159" s="108"/>
      <c r="QUG159" s="129"/>
      <c r="QUH159" s="130"/>
      <c r="QUI159" s="70"/>
      <c r="QUJ159" s="104"/>
      <c r="QUK159" s="105"/>
      <c r="QUL159" s="106"/>
      <c r="QUM159" s="107"/>
      <c r="QUN159" s="108"/>
      <c r="QUO159" s="129"/>
      <c r="QUP159" s="130"/>
      <c r="QUQ159" s="70"/>
      <c r="QUR159" s="104"/>
      <c r="QUS159" s="105"/>
      <c r="QUT159" s="106"/>
      <c r="QUU159" s="107"/>
      <c r="QUV159" s="108"/>
      <c r="QUW159" s="129"/>
      <c r="QUX159" s="130"/>
      <c r="QUY159" s="70"/>
      <c r="QUZ159" s="104"/>
      <c r="QVA159" s="105"/>
      <c r="QVB159" s="106"/>
      <c r="QVC159" s="107"/>
      <c r="QVD159" s="108"/>
      <c r="QVE159" s="129"/>
      <c r="QVF159" s="130"/>
      <c r="QVG159" s="70"/>
      <c r="QVH159" s="104"/>
      <c r="QVI159" s="105"/>
      <c r="QVJ159" s="106"/>
      <c r="QVK159" s="107"/>
      <c r="QVL159" s="108"/>
      <c r="QVM159" s="129"/>
      <c r="QVN159" s="130"/>
      <c r="QVO159" s="70"/>
      <c r="QVP159" s="104"/>
      <c r="QVQ159" s="105"/>
      <c r="QVR159" s="106"/>
      <c r="QVS159" s="107"/>
      <c r="QVT159" s="108"/>
      <c r="QVU159" s="129"/>
      <c r="QVV159" s="130"/>
      <c r="QVW159" s="70"/>
      <c r="QVX159" s="104"/>
      <c r="QVY159" s="105"/>
      <c r="QVZ159" s="106"/>
      <c r="QWA159" s="107"/>
      <c r="QWB159" s="108"/>
      <c r="QWC159" s="129"/>
      <c r="QWD159" s="130"/>
      <c r="QWE159" s="70"/>
      <c r="QWF159" s="104"/>
      <c r="QWG159" s="105"/>
      <c r="QWH159" s="106"/>
      <c r="QWI159" s="107"/>
      <c r="QWJ159" s="108"/>
      <c r="QWK159" s="129"/>
      <c r="QWL159" s="130"/>
      <c r="QWM159" s="70"/>
      <c r="QWN159" s="104"/>
      <c r="QWO159" s="105"/>
      <c r="QWP159" s="106"/>
      <c r="QWQ159" s="107"/>
      <c r="QWR159" s="108"/>
      <c r="QWS159" s="129"/>
      <c r="QWT159" s="130"/>
      <c r="QWU159" s="70"/>
      <c r="QWV159" s="104"/>
      <c r="QWW159" s="105"/>
      <c r="QWX159" s="106"/>
      <c r="QWY159" s="107"/>
      <c r="QWZ159" s="108"/>
      <c r="QXA159" s="129"/>
      <c r="QXB159" s="130"/>
      <c r="QXC159" s="70"/>
      <c r="QXD159" s="104"/>
      <c r="QXE159" s="105"/>
      <c r="QXF159" s="106"/>
      <c r="QXG159" s="107"/>
      <c r="QXH159" s="108"/>
      <c r="QXI159" s="129"/>
      <c r="QXJ159" s="130"/>
      <c r="QXK159" s="70"/>
      <c r="QXL159" s="104"/>
      <c r="QXM159" s="105"/>
      <c r="QXN159" s="106"/>
      <c r="QXO159" s="107"/>
      <c r="QXP159" s="108"/>
      <c r="QXQ159" s="129"/>
      <c r="QXR159" s="130"/>
      <c r="QXS159" s="70"/>
      <c r="QXT159" s="104"/>
      <c r="QXU159" s="105"/>
      <c r="QXV159" s="106"/>
      <c r="QXW159" s="107"/>
      <c r="QXX159" s="108"/>
      <c r="QXY159" s="129"/>
      <c r="QXZ159" s="130"/>
      <c r="QYA159" s="70"/>
      <c r="QYB159" s="104"/>
      <c r="QYC159" s="105"/>
      <c r="QYD159" s="106"/>
      <c r="QYE159" s="107"/>
      <c r="QYF159" s="108"/>
      <c r="QYG159" s="129"/>
      <c r="QYH159" s="130"/>
      <c r="QYI159" s="70"/>
      <c r="QYJ159" s="104"/>
      <c r="QYK159" s="105"/>
      <c r="QYL159" s="106"/>
      <c r="QYM159" s="107"/>
      <c r="QYN159" s="108"/>
      <c r="QYO159" s="129"/>
      <c r="QYP159" s="130"/>
      <c r="QYQ159" s="70"/>
      <c r="QYR159" s="104"/>
      <c r="QYS159" s="105"/>
      <c r="QYT159" s="106"/>
      <c r="QYU159" s="107"/>
      <c r="QYV159" s="108"/>
      <c r="QYW159" s="129"/>
      <c r="QYX159" s="130"/>
      <c r="QYY159" s="70"/>
      <c r="QYZ159" s="104"/>
      <c r="QZA159" s="105"/>
      <c r="QZB159" s="106"/>
      <c r="QZC159" s="107"/>
      <c r="QZD159" s="108"/>
      <c r="QZE159" s="129"/>
      <c r="QZF159" s="130"/>
      <c r="QZG159" s="70"/>
      <c r="QZH159" s="104"/>
      <c r="QZI159" s="105"/>
      <c r="QZJ159" s="106"/>
      <c r="QZK159" s="107"/>
      <c r="QZL159" s="108"/>
      <c r="QZM159" s="129"/>
      <c r="QZN159" s="130"/>
      <c r="QZO159" s="70"/>
      <c r="QZP159" s="104"/>
      <c r="QZQ159" s="105"/>
      <c r="QZR159" s="106"/>
      <c r="QZS159" s="107"/>
      <c r="QZT159" s="108"/>
      <c r="QZU159" s="129"/>
      <c r="QZV159" s="130"/>
      <c r="QZW159" s="70"/>
      <c r="QZX159" s="104"/>
      <c r="QZY159" s="105"/>
      <c r="QZZ159" s="106"/>
      <c r="RAA159" s="107"/>
      <c r="RAB159" s="108"/>
      <c r="RAC159" s="129"/>
      <c r="RAD159" s="130"/>
      <c r="RAE159" s="70"/>
      <c r="RAF159" s="104"/>
      <c r="RAG159" s="105"/>
      <c r="RAH159" s="106"/>
      <c r="RAI159" s="107"/>
      <c r="RAJ159" s="108"/>
      <c r="RAK159" s="129"/>
      <c r="RAL159" s="130"/>
      <c r="RAM159" s="70"/>
      <c r="RAN159" s="104"/>
      <c r="RAO159" s="105"/>
      <c r="RAP159" s="106"/>
      <c r="RAQ159" s="107"/>
      <c r="RAR159" s="108"/>
      <c r="RAS159" s="129"/>
      <c r="RAT159" s="130"/>
      <c r="RAU159" s="70"/>
      <c r="RAV159" s="104"/>
      <c r="RAW159" s="105"/>
      <c r="RAX159" s="106"/>
      <c r="RAY159" s="107"/>
      <c r="RAZ159" s="108"/>
      <c r="RBA159" s="129"/>
      <c r="RBB159" s="130"/>
      <c r="RBC159" s="70"/>
      <c r="RBD159" s="104"/>
      <c r="RBE159" s="105"/>
      <c r="RBF159" s="106"/>
      <c r="RBG159" s="107"/>
      <c r="RBH159" s="108"/>
      <c r="RBI159" s="129"/>
      <c r="RBJ159" s="130"/>
      <c r="RBK159" s="70"/>
      <c r="RBL159" s="104"/>
      <c r="RBM159" s="105"/>
      <c r="RBN159" s="106"/>
      <c r="RBO159" s="107"/>
      <c r="RBP159" s="108"/>
      <c r="RBQ159" s="129"/>
      <c r="RBR159" s="130"/>
      <c r="RBS159" s="70"/>
      <c r="RBT159" s="104"/>
      <c r="RBU159" s="105"/>
      <c r="RBV159" s="106"/>
      <c r="RBW159" s="107"/>
      <c r="RBX159" s="108"/>
      <c r="RBY159" s="129"/>
      <c r="RBZ159" s="130"/>
      <c r="RCA159" s="70"/>
      <c r="RCB159" s="104"/>
      <c r="RCC159" s="105"/>
      <c r="RCD159" s="106"/>
      <c r="RCE159" s="107"/>
      <c r="RCF159" s="108"/>
      <c r="RCG159" s="129"/>
      <c r="RCH159" s="130"/>
      <c r="RCI159" s="70"/>
      <c r="RCJ159" s="104"/>
      <c r="RCK159" s="105"/>
      <c r="RCL159" s="106"/>
      <c r="RCM159" s="107"/>
      <c r="RCN159" s="108"/>
      <c r="RCO159" s="129"/>
      <c r="RCP159" s="130"/>
      <c r="RCQ159" s="70"/>
      <c r="RCR159" s="104"/>
      <c r="RCS159" s="105"/>
      <c r="RCT159" s="106"/>
      <c r="RCU159" s="107"/>
      <c r="RCV159" s="108"/>
      <c r="RCW159" s="129"/>
      <c r="RCX159" s="130"/>
      <c r="RCY159" s="70"/>
      <c r="RCZ159" s="104"/>
      <c r="RDA159" s="105"/>
      <c r="RDB159" s="106"/>
      <c r="RDC159" s="107"/>
      <c r="RDD159" s="108"/>
      <c r="RDE159" s="129"/>
      <c r="RDF159" s="130"/>
      <c r="RDG159" s="70"/>
      <c r="RDH159" s="104"/>
      <c r="RDI159" s="105"/>
      <c r="RDJ159" s="106"/>
      <c r="RDK159" s="107"/>
      <c r="RDL159" s="108"/>
      <c r="RDM159" s="129"/>
      <c r="RDN159" s="130"/>
      <c r="RDO159" s="70"/>
      <c r="RDP159" s="104"/>
      <c r="RDQ159" s="105"/>
      <c r="RDR159" s="106"/>
      <c r="RDS159" s="107"/>
      <c r="RDT159" s="108"/>
      <c r="RDU159" s="129"/>
      <c r="RDV159" s="130"/>
      <c r="RDW159" s="70"/>
      <c r="RDX159" s="104"/>
      <c r="RDY159" s="105"/>
      <c r="RDZ159" s="106"/>
      <c r="REA159" s="107"/>
      <c r="REB159" s="108"/>
      <c r="REC159" s="129"/>
      <c r="RED159" s="130"/>
      <c r="REE159" s="70"/>
      <c r="REF159" s="104"/>
      <c r="REG159" s="105"/>
      <c r="REH159" s="106"/>
      <c r="REI159" s="107"/>
      <c r="REJ159" s="108"/>
      <c r="REK159" s="129"/>
      <c r="REL159" s="130"/>
      <c r="REM159" s="70"/>
      <c r="REN159" s="104"/>
      <c r="REO159" s="105"/>
      <c r="REP159" s="106"/>
      <c r="REQ159" s="107"/>
      <c r="RER159" s="108"/>
      <c r="RES159" s="129"/>
      <c r="RET159" s="130"/>
      <c r="REU159" s="70"/>
      <c r="REV159" s="104"/>
      <c r="REW159" s="105"/>
      <c r="REX159" s="106"/>
      <c r="REY159" s="107"/>
      <c r="REZ159" s="108"/>
      <c r="RFA159" s="129"/>
      <c r="RFB159" s="130"/>
      <c r="RFC159" s="70"/>
      <c r="RFD159" s="104"/>
      <c r="RFE159" s="105"/>
      <c r="RFF159" s="106"/>
      <c r="RFG159" s="107"/>
      <c r="RFH159" s="108"/>
      <c r="RFI159" s="129"/>
      <c r="RFJ159" s="130"/>
      <c r="RFK159" s="70"/>
      <c r="RFL159" s="104"/>
      <c r="RFM159" s="105"/>
      <c r="RFN159" s="106"/>
      <c r="RFO159" s="107"/>
      <c r="RFP159" s="108"/>
      <c r="RFQ159" s="129"/>
      <c r="RFR159" s="130"/>
      <c r="RFS159" s="70"/>
      <c r="RFT159" s="104"/>
      <c r="RFU159" s="105"/>
      <c r="RFV159" s="106"/>
      <c r="RFW159" s="107"/>
      <c r="RFX159" s="108"/>
      <c r="RFY159" s="129"/>
      <c r="RFZ159" s="130"/>
      <c r="RGA159" s="70"/>
      <c r="RGB159" s="104"/>
      <c r="RGC159" s="105"/>
      <c r="RGD159" s="106"/>
      <c r="RGE159" s="107"/>
      <c r="RGF159" s="108"/>
      <c r="RGG159" s="129"/>
      <c r="RGH159" s="130"/>
      <c r="RGI159" s="70"/>
      <c r="RGJ159" s="104"/>
      <c r="RGK159" s="105"/>
      <c r="RGL159" s="106"/>
      <c r="RGM159" s="107"/>
      <c r="RGN159" s="108"/>
      <c r="RGO159" s="129"/>
      <c r="RGP159" s="130"/>
      <c r="RGQ159" s="70"/>
      <c r="RGR159" s="104"/>
      <c r="RGS159" s="105"/>
      <c r="RGT159" s="106"/>
      <c r="RGU159" s="107"/>
      <c r="RGV159" s="108"/>
      <c r="RGW159" s="129"/>
      <c r="RGX159" s="130"/>
      <c r="RGY159" s="70"/>
      <c r="RGZ159" s="104"/>
      <c r="RHA159" s="105"/>
      <c r="RHB159" s="106"/>
      <c r="RHC159" s="107"/>
      <c r="RHD159" s="108"/>
      <c r="RHE159" s="129"/>
      <c r="RHF159" s="130"/>
      <c r="RHG159" s="70"/>
      <c r="RHH159" s="104"/>
      <c r="RHI159" s="105"/>
      <c r="RHJ159" s="106"/>
      <c r="RHK159" s="107"/>
      <c r="RHL159" s="108"/>
      <c r="RHM159" s="129"/>
      <c r="RHN159" s="130"/>
      <c r="RHO159" s="70"/>
      <c r="RHP159" s="104"/>
      <c r="RHQ159" s="105"/>
      <c r="RHR159" s="106"/>
      <c r="RHS159" s="107"/>
      <c r="RHT159" s="108"/>
      <c r="RHU159" s="129"/>
      <c r="RHV159" s="130"/>
      <c r="RHW159" s="70"/>
      <c r="RHX159" s="104"/>
      <c r="RHY159" s="105"/>
      <c r="RHZ159" s="106"/>
      <c r="RIA159" s="107"/>
      <c r="RIB159" s="108"/>
      <c r="RIC159" s="129"/>
      <c r="RID159" s="130"/>
      <c r="RIE159" s="70"/>
      <c r="RIF159" s="104"/>
      <c r="RIG159" s="105"/>
      <c r="RIH159" s="106"/>
      <c r="RII159" s="107"/>
      <c r="RIJ159" s="108"/>
      <c r="RIK159" s="129"/>
      <c r="RIL159" s="130"/>
      <c r="RIM159" s="70"/>
      <c r="RIN159" s="104"/>
      <c r="RIO159" s="105"/>
      <c r="RIP159" s="106"/>
      <c r="RIQ159" s="107"/>
      <c r="RIR159" s="108"/>
      <c r="RIS159" s="129"/>
      <c r="RIT159" s="130"/>
      <c r="RIU159" s="70"/>
      <c r="RIV159" s="104"/>
      <c r="RIW159" s="105"/>
      <c r="RIX159" s="106"/>
      <c r="RIY159" s="107"/>
      <c r="RIZ159" s="108"/>
      <c r="RJA159" s="129"/>
      <c r="RJB159" s="130"/>
      <c r="RJC159" s="70"/>
      <c r="RJD159" s="104"/>
      <c r="RJE159" s="105"/>
      <c r="RJF159" s="106"/>
      <c r="RJG159" s="107"/>
      <c r="RJH159" s="108"/>
      <c r="RJI159" s="129"/>
      <c r="RJJ159" s="130"/>
      <c r="RJK159" s="70"/>
      <c r="RJL159" s="104"/>
      <c r="RJM159" s="105"/>
      <c r="RJN159" s="106"/>
      <c r="RJO159" s="107"/>
      <c r="RJP159" s="108"/>
      <c r="RJQ159" s="129"/>
      <c r="RJR159" s="130"/>
      <c r="RJS159" s="70"/>
      <c r="RJT159" s="104"/>
      <c r="RJU159" s="105"/>
      <c r="RJV159" s="106"/>
      <c r="RJW159" s="107"/>
      <c r="RJX159" s="108"/>
      <c r="RJY159" s="129"/>
      <c r="RJZ159" s="130"/>
      <c r="RKA159" s="70"/>
      <c r="RKB159" s="104"/>
      <c r="RKC159" s="105"/>
      <c r="RKD159" s="106"/>
      <c r="RKE159" s="107"/>
      <c r="RKF159" s="108"/>
      <c r="RKG159" s="129"/>
      <c r="RKH159" s="130"/>
      <c r="RKI159" s="70"/>
      <c r="RKJ159" s="104"/>
      <c r="RKK159" s="105"/>
      <c r="RKL159" s="106"/>
      <c r="RKM159" s="107"/>
      <c r="RKN159" s="108"/>
      <c r="RKO159" s="129"/>
      <c r="RKP159" s="130"/>
      <c r="RKQ159" s="70"/>
      <c r="RKR159" s="104"/>
      <c r="RKS159" s="105"/>
      <c r="RKT159" s="106"/>
      <c r="RKU159" s="107"/>
      <c r="RKV159" s="108"/>
      <c r="RKW159" s="129"/>
      <c r="RKX159" s="130"/>
      <c r="RKY159" s="70"/>
      <c r="RKZ159" s="104"/>
      <c r="RLA159" s="105"/>
      <c r="RLB159" s="106"/>
      <c r="RLC159" s="107"/>
      <c r="RLD159" s="108"/>
      <c r="RLE159" s="129"/>
      <c r="RLF159" s="130"/>
      <c r="RLG159" s="70"/>
      <c r="RLH159" s="104"/>
      <c r="RLI159" s="105"/>
      <c r="RLJ159" s="106"/>
      <c r="RLK159" s="107"/>
      <c r="RLL159" s="108"/>
      <c r="RLM159" s="129"/>
      <c r="RLN159" s="130"/>
      <c r="RLO159" s="70"/>
      <c r="RLP159" s="104"/>
      <c r="RLQ159" s="105"/>
      <c r="RLR159" s="106"/>
      <c r="RLS159" s="107"/>
      <c r="RLT159" s="108"/>
      <c r="RLU159" s="129"/>
      <c r="RLV159" s="130"/>
      <c r="RLW159" s="70"/>
      <c r="RLX159" s="104"/>
      <c r="RLY159" s="105"/>
      <c r="RLZ159" s="106"/>
      <c r="RMA159" s="107"/>
      <c r="RMB159" s="108"/>
      <c r="RMC159" s="129"/>
      <c r="RMD159" s="130"/>
      <c r="RME159" s="70"/>
      <c r="RMF159" s="104"/>
      <c r="RMG159" s="105"/>
      <c r="RMH159" s="106"/>
      <c r="RMI159" s="107"/>
      <c r="RMJ159" s="108"/>
      <c r="RMK159" s="129"/>
      <c r="RML159" s="130"/>
      <c r="RMM159" s="70"/>
      <c r="RMN159" s="104"/>
      <c r="RMO159" s="105"/>
      <c r="RMP159" s="106"/>
      <c r="RMQ159" s="107"/>
      <c r="RMR159" s="108"/>
      <c r="RMS159" s="129"/>
      <c r="RMT159" s="130"/>
      <c r="RMU159" s="70"/>
      <c r="RMV159" s="104"/>
      <c r="RMW159" s="105"/>
      <c r="RMX159" s="106"/>
      <c r="RMY159" s="107"/>
      <c r="RMZ159" s="108"/>
      <c r="RNA159" s="129"/>
      <c r="RNB159" s="130"/>
      <c r="RNC159" s="70"/>
      <c r="RND159" s="104"/>
      <c r="RNE159" s="105"/>
      <c r="RNF159" s="106"/>
      <c r="RNG159" s="107"/>
      <c r="RNH159" s="108"/>
      <c r="RNI159" s="129"/>
      <c r="RNJ159" s="130"/>
      <c r="RNK159" s="70"/>
      <c r="RNL159" s="104"/>
      <c r="RNM159" s="105"/>
      <c r="RNN159" s="106"/>
      <c r="RNO159" s="107"/>
      <c r="RNP159" s="108"/>
      <c r="RNQ159" s="129"/>
      <c r="RNR159" s="130"/>
      <c r="RNS159" s="70"/>
      <c r="RNT159" s="104"/>
      <c r="RNU159" s="105"/>
      <c r="RNV159" s="106"/>
      <c r="RNW159" s="107"/>
      <c r="RNX159" s="108"/>
      <c r="RNY159" s="129"/>
      <c r="RNZ159" s="130"/>
      <c r="ROA159" s="70"/>
      <c r="ROB159" s="104"/>
      <c r="ROC159" s="105"/>
      <c r="ROD159" s="106"/>
      <c r="ROE159" s="107"/>
      <c r="ROF159" s="108"/>
      <c r="ROG159" s="129"/>
      <c r="ROH159" s="130"/>
      <c r="ROI159" s="70"/>
      <c r="ROJ159" s="104"/>
      <c r="ROK159" s="105"/>
      <c r="ROL159" s="106"/>
      <c r="ROM159" s="107"/>
      <c r="RON159" s="108"/>
      <c r="ROO159" s="129"/>
      <c r="ROP159" s="130"/>
      <c r="ROQ159" s="70"/>
      <c r="ROR159" s="104"/>
      <c r="ROS159" s="105"/>
      <c r="ROT159" s="106"/>
      <c r="ROU159" s="107"/>
      <c r="ROV159" s="108"/>
      <c r="ROW159" s="129"/>
      <c r="ROX159" s="130"/>
      <c r="ROY159" s="70"/>
      <c r="ROZ159" s="104"/>
      <c r="RPA159" s="105"/>
      <c r="RPB159" s="106"/>
      <c r="RPC159" s="107"/>
      <c r="RPD159" s="108"/>
      <c r="RPE159" s="129"/>
      <c r="RPF159" s="130"/>
      <c r="RPG159" s="70"/>
      <c r="RPH159" s="104"/>
      <c r="RPI159" s="105"/>
      <c r="RPJ159" s="106"/>
      <c r="RPK159" s="107"/>
      <c r="RPL159" s="108"/>
      <c r="RPM159" s="129"/>
      <c r="RPN159" s="130"/>
      <c r="RPO159" s="70"/>
      <c r="RPP159" s="104"/>
      <c r="RPQ159" s="105"/>
      <c r="RPR159" s="106"/>
      <c r="RPS159" s="107"/>
      <c r="RPT159" s="108"/>
      <c r="RPU159" s="129"/>
      <c r="RPV159" s="130"/>
      <c r="RPW159" s="70"/>
      <c r="RPX159" s="104"/>
      <c r="RPY159" s="105"/>
      <c r="RPZ159" s="106"/>
      <c r="RQA159" s="107"/>
      <c r="RQB159" s="108"/>
      <c r="RQC159" s="129"/>
      <c r="RQD159" s="130"/>
      <c r="RQE159" s="70"/>
      <c r="RQF159" s="104"/>
      <c r="RQG159" s="105"/>
      <c r="RQH159" s="106"/>
      <c r="RQI159" s="107"/>
      <c r="RQJ159" s="108"/>
      <c r="RQK159" s="129"/>
      <c r="RQL159" s="130"/>
      <c r="RQM159" s="70"/>
      <c r="RQN159" s="104"/>
      <c r="RQO159" s="105"/>
      <c r="RQP159" s="106"/>
      <c r="RQQ159" s="107"/>
      <c r="RQR159" s="108"/>
      <c r="RQS159" s="129"/>
      <c r="RQT159" s="130"/>
      <c r="RQU159" s="70"/>
      <c r="RQV159" s="104"/>
      <c r="RQW159" s="105"/>
      <c r="RQX159" s="106"/>
      <c r="RQY159" s="107"/>
      <c r="RQZ159" s="108"/>
      <c r="RRA159" s="129"/>
      <c r="RRB159" s="130"/>
      <c r="RRC159" s="70"/>
      <c r="RRD159" s="104"/>
      <c r="RRE159" s="105"/>
      <c r="RRF159" s="106"/>
      <c r="RRG159" s="107"/>
      <c r="RRH159" s="108"/>
      <c r="RRI159" s="129"/>
      <c r="RRJ159" s="130"/>
      <c r="RRK159" s="70"/>
      <c r="RRL159" s="104"/>
      <c r="RRM159" s="105"/>
      <c r="RRN159" s="106"/>
      <c r="RRO159" s="107"/>
      <c r="RRP159" s="108"/>
      <c r="RRQ159" s="129"/>
      <c r="RRR159" s="130"/>
      <c r="RRS159" s="70"/>
      <c r="RRT159" s="104"/>
      <c r="RRU159" s="105"/>
      <c r="RRV159" s="106"/>
      <c r="RRW159" s="107"/>
      <c r="RRX159" s="108"/>
      <c r="RRY159" s="129"/>
      <c r="RRZ159" s="130"/>
      <c r="RSA159" s="70"/>
      <c r="RSB159" s="104"/>
      <c r="RSC159" s="105"/>
      <c r="RSD159" s="106"/>
      <c r="RSE159" s="107"/>
      <c r="RSF159" s="108"/>
      <c r="RSG159" s="129"/>
      <c r="RSH159" s="130"/>
      <c r="RSI159" s="70"/>
      <c r="RSJ159" s="104"/>
      <c r="RSK159" s="105"/>
      <c r="RSL159" s="106"/>
      <c r="RSM159" s="107"/>
      <c r="RSN159" s="108"/>
      <c r="RSO159" s="129"/>
      <c r="RSP159" s="130"/>
      <c r="RSQ159" s="70"/>
      <c r="RSR159" s="104"/>
      <c r="RSS159" s="105"/>
      <c r="RST159" s="106"/>
      <c r="RSU159" s="107"/>
      <c r="RSV159" s="108"/>
      <c r="RSW159" s="129"/>
      <c r="RSX159" s="130"/>
      <c r="RSY159" s="70"/>
      <c r="RSZ159" s="104"/>
      <c r="RTA159" s="105"/>
      <c r="RTB159" s="106"/>
      <c r="RTC159" s="107"/>
      <c r="RTD159" s="108"/>
      <c r="RTE159" s="129"/>
      <c r="RTF159" s="130"/>
      <c r="RTG159" s="70"/>
      <c r="RTH159" s="104"/>
      <c r="RTI159" s="105"/>
      <c r="RTJ159" s="106"/>
      <c r="RTK159" s="107"/>
      <c r="RTL159" s="108"/>
      <c r="RTM159" s="129"/>
      <c r="RTN159" s="130"/>
      <c r="RTO159" s="70"/>
      <c r="RTP159" s="104"/>
      <c r="RTQ159" s="105"/>
      <c r="RTR159" s="106"/>
      <c r="RTS159" s="107"/>
      <c r="RTT159" s="108"/>
      <c r="RTU159" s="129"/>
      <c r="RTV159" s="130"/>
      <c r="RTW159" s="70"/>
      <c r="RTX159" s="104"/>
      <c r="RTY159" s="105"/>
      <c r="RTZ159" s="106"/>
      <c r="RUA159" s="107"/>
      <c r="RUB159" s="108"/>
      <c r="RUC159" s="129"/>
      <c r="RUD159" s="130"/>
      <c r="RUE159" s="70"/>
      <c r="RUF159" s="104"/>
      <c r="RUG159" s="105"/>
      <c r="RUH159" s="106"/>
      <c r="RUI159" s="107"/>
      <c r="RUJ159" s="108"/>
      <c r="RUK159" s="129"/>
      <c r="RUL159" s="130"/>
      <c r="RUM159" s="70"/>
      <c r="RUN159" s="104"/>
      <c r="RUO159" s="105"/>
      <c r="RUP159" s="106"/>
      <c r="RUQ159" s="107"/>
      <c r="RUR159" s="108"/>
      <c r="RUS159" s="129"/>
      <c r="RUT159" s="130"/>
      <c r="RUU159" s="70"/>
      <c r="RUV159" s="104"/>
      <c r="RUW159" s="105"/>
      <c r="RUX159" s="106"/>
      <c r="RUY159" s="107"/>
      <c r="RUZ159" s="108"/>
      <c r="RVA159" s="129"/>
      <c r="RVB159" s="130"/>
      <c r="RVC159" s="70"/>
      <c r="RVD159" s="104"/>
      <c r="RVE159" s="105"/>
      <c r="RVF159" s="106"/>
      <c r="RVG159" s="107"/>
      <c r="RVH159" s="108"/>
      <c r="RVI159" s="129"/>
      <c r="RVJ159" s="130"/>
      <c r="RVK159" s="70"/>
      <c r="RVL159" s="104"/>
      <c r="RVM159" s="105"/>
      <c r="RVN159" s="106"/>
      <c r="RVO159" s="107"/>
      <c r="RVP159" s="108"/>
      <c r="RVQ159" s="129"/>
      <c r="RVR159" s="130"/>
      <c r="RVS159" s="70"/>
      <c r="RVT159" s="104"/>
      <c r="RVU159" s="105"/>
      <c r="RVV159" s="106"/>
      <c r="RVW159" s="107"/>
      <c r="RVX159" s="108"/>
      <c r="RVY159" s="129"/>
      <c r="RVZ159" s="130"/>
      <c r="RWA159" s="70"/>
      <c r="RWB159" s="104"/>
      <c r="RWC159" s="105"/>
      <c r="RWD159" s="106"/>
      <c r="RWE159" s="107"/>
      <c r="RWF159" s="108"/>
      <c r="RWG159" s="129"/>
      <c r="RWH159" s="130"/>
      <c r="RWI159" s="70"/>
      <c r="RWJ159" s="104"/>
      <c r="RWK159" s="105"/>
      <c r="RWL159" s="106"/>
      <c r="RWM159" s="107"/>
      <c r="RWN159" s="108"/>
      <c r="RWO159" s="129"/>
      <c r="RWP159" s="130"/>
      <c r="RWQ159" s="70"/>
      <c r="RWR159" s="104"/>
      <c r="RWS159" s="105"/>
      <c r="RWT159" s="106"/>
      <c r="RWU159" s="107"/>
      <c r="RWV159" s="108"/>
      <c r="RWW159" s="129"/>
      <c r="RWX159" s="130"/>
      <c r="RWY159" s="70"/>
      <c r="RWZ159" s="104"/>
      <c r="RXA159" s="105"/>
      <c r="RXB159" s="106"/>
      <c r="RXC159" s="107"/>
      <c r="RXD159" s="108"/>
      <c r="RXE159" s="129"/>
      <c r="RXF159" s="130"/>
      <c r="RXG159" s="70"/>
      <c r="RXH159" s="104"/>
      <c r="RXI159" s="105"/>
      <c r="RXJ159" s="106"/>
      <c r="RXK159" s="107"/>
      <c r="RXL159" s="108"/>
      <c r="RXM159" s="129"/>
      <c r="RXN159" s="130"/>
      <c r="RXO159" s="70"/>
      <c r="RXP159" s="104"/>
      <c r="RXQ159" s="105"/>
      <c r="RXR159" s="106"/>
      <c r="RXS159" s="107"/>
      <c r="RXT159" s="108"/>
      <c r="RXU159" s="129"/>
      <c r="RXV159" s="130"/>
      <c r="RXW159" s="70"/>
      <c r="RXX159" s="104"/>
      <c r="RXY159" s="105"/>
      <c r="RXZ159" s="106"/>
      <c r="RYA159" s="107"/>
      <c r="RYB159" s="108"/>
      <c r="RYC159" s="129"/>
      <c r="RYD159" s="130"/>
      <c r="RYE159" s="70"/>
      <c r="RYF159" s="104"/>
      <c r="RYG159" s="105"/>
      <c r="RYH159" s="106"/>
      <c r="RYI159" s="107"/>
      <c r="RYJ159" s="108"/>
      <c r="RYK159" s="129"/>
      <c r="RYL159" s="130"/>
      <c r="RYM159" s="70"/>
      <c r="RYN159" s="104"/>
      <c r="RYO159" s="105"/>
      <c r="RYP159" s="106"/>
      <c r="RYQ159" s="107"/>
      <c r="RYR159" s="108"/>
      <c r="RYS159" s="129"/>
      <c r="RYT159" s="130"/>
      <c r="RYU159" s="70"/>
      <c r="RYV159" s="104"/>
      <c r="RYW159" s="105"/>
      <c r="RYX159" s="106"/>
      <c r="RYY159" s="107"/>
      <c r="RYZ159" s="108"/>
      <c r="RZA159" s="129"/>
      <c r="RZB159" s="130"/>
      <c r="RZC159" s="70"/>
      <c r="RZD159" s="104"/>
      <c r="RZE159" s="105"/>
      <c r="RZF159" s="106"/>
      <c r="RZG159" s="107"/>
      <c r="RZH159" s="108"/>
      <c r="RZI159" s="129"/>
      <c r="RZJ159" s="130"/>
      <c r="RZK159" s="70"/>
      <c r="RZL159" s="104"/>
      <c r="RZM159" s="105"/>
      <c r="RZN159" s="106"/>
      <c r="RZO159" s="107"/>
      <c r="RZP159" s="108"/>
      <c r="RZQ159" s="129"/>
      <c r="RZR159" s="130"/>
      <c r="RZS159" s="70"/>
      <c r="RZT159" s="104"/>
      <c r="RZU159" s="105"/>
      <c r="RZV159" s="106"/>
      <c r="RZW159" s="107"/>
      <c r="RZX159" s="108"/>
      <c r="RZY159" s="129"/>
      <c r="RZZ159" s="130"/>
      <c r="SAA159" s="70"/>
      <c r="SAB159" s="104"/>
      <c r="SAC159" s="105"/>
      <c r="SAD159" s="106"/>
      <c r="SAE159" s="107"/>
      <c r="SAF159" s="108"/>
      <c r="SAG159" s="129"/>
      <c r="SAH159" s="130"/>
      <c r="SAI159" s="70"/>
      <c r="SAJ159" s="104"/>
      <c r="SAK159" s="105"/>
      <c r="SAL159" s="106"/>
      <c r="SAM159" s="107"/>
      <c r="SAN159" s="108"/>
      <c r="SAO159" s="129"/>
      <c r="SAP159" s="130"/>
      <c r="SAQ159" s="70"/>
      <c r="SAR159" s="104"/>
      <c r="SAS159" s="105"/>
      <c r="SAT159" s="106"/>
      <c r="SAU159" s="107"/>
      <c r="SAV159" s="108"/>
      <c r="SAW159" s="129"/>
      <c r="SAX159" s="130"/>
      <c r="SAY159" s="70"/>
      <c r="SAZ159" s="104"/>
      <c r="SBA159" s="105"/>
      <c r="SBB159" s="106"/>
      <c r="SBC159" s="107"/>
      <c r="SBD159" s="108"/>
      <c r="SBE159" s="129"/>
      <c r="SBF159" s="130"/>
      <c r="SBG159" s="70"/>
      <c r="SBH159" s="104"/>
      <c r="SBI159" s="105"/>
      <c r="SBJ159" s="106"/>
      <c r="SBK159" s="107"/>
      <c r="SBL159" s="108"/>
      <c r="SBM159" s="129"/>
      <c r="SBN159" s="130"/>
      <c r="SBO159" s="70"/>
      <c r="SBP159" s="104"/>
      <c r="SBQ159" s="105"/>
      <c r="SBR159" s="106"/>
      <c r="SBS159" s="107"/>
      <c r="SBT159" s="108"/>
      <c r="SBU159" s="129"/>
      <c r="SBV159" s="130"/>
      <c r="SBW159" s="70"/>
      <c r="SBX159" s="104"/>
      <c r="SBY159" s="105"/>
      <c r="SBZ159" s="106"/>
      <c r="SCA159" s="107"/>
      <c r="SCB159" s="108"/>
      <c r="SCC159" s="129"/>
      <c r="SCD159" s="130"/>
      <c r="SCE159" s="70"/>
      <c r="SCF159" s="104"/>
      <c r="SCG159" s="105"/>
      <c r="SCH159" s="106"/>
      <c r="SCI159" s="107"/>
      <c r="SCJ159" s="108"/>
      <c r="SCK159" s="129"/>
      <c r="SCL159" s="130"/>
      <c r="SCM159" s="70"/>
      <c r="SCN159" s="104"/>
      <c r="SCO159" s="105"/>
      <c r="SCP159" s="106"/>
      <c r="SCQ159" s="107"/>
      <c r="SCR159" s="108"/>
      <c r="SCS159" s="129"/>
      <c r="SCT159" s="130"/>
      <c r="SCU159" s="70"/>
      <c r="SCV159" s="104"/>
      <c r="SCW159" s="105"/>
      <c r="SCX159" s="106"/>
      <c r="SCY159" s="107"/>
      <c r="SCZ159" s="108"/>
      <c r="SDA159" s="129"/>
      <c r="SDB159" s="130"/>
      <c r="SDC159" s="70"/>
      <c r="SDD159" s="104"/>
      <c r="SDE159" s="105"/>
      <c r="SDF159" s="106"/>
      <c r="SDG159" s="107"/>
      <c r="SDH159" s="108"/>
      <c r="SDI159" s="129"/>
      <c r="SDJ159" s="130"/>
      <c r="SDK159" s="70"/>
      <c r="SDL159" s="104"/>
      <c r="SDM159" s="105"/>
      <c r="SDN159" s="106"/>
      <c r="SDO159" s="107"/>
      <c r="SDP159" s="108"/>
      <c r="SDQ159" s="129"/>
      <c r="SDR159" s="130"/>
      <c r="SDS159" s="70"/>
      <c r="SDT159" s="104"/>
      <c r="SDU159" s="105"/>
      <c r="SDV159" s="106"/>
      <c r="SDW159" s="107"/>
      <c r="SDX159" s="108"/>
      <c r="SDY159" s="129"/>
      <c r="SDZ159" s="130"/>
      <c r="SEA159" s="70"/>
      <c r="SEB159" s="104"/>
      <c r="SEC159" s="105"/>
      <c r="SED159" s="106"/>
      <c r="SEE159" s="107"/>
      <c r="SEF159" s="108"/>
      <c r="SEG159" s="129"/>
      <c r="SEH159" s="130"/>
      <c r="SEI159" s="70"/>
      <c r="SEJ159" s="104"/>
      <c r="SEK159" s="105"/>
      <c r="SEL159" s="106"/>
      <c r="SEM159" s="107"/>
      <c r="SEN159" s="108"/>
      <c r="SEO159" s="129"/>
      <c r="SEP159" s="130"/>
      <c r="SEQ159" s="70"/>
      <c r="SER159" s="104"/>
      <c r="SES159" s="105"/>
      <c r="SET159" s="106"/>
      <c r="SEU159" s="107"/>
      <c r="SEV159" s="108"/>
      <c r="SEW159" s="129"/>
      <c r="SEX159" s="130"/>
      <c r="SEY159" s="70"/>
      <c r="SEZ159" s="104"/>
      <c r="SFA159" s="105"/>
      <c r="SFB159" s="106"/>
      <c r="SFC159" s="107"/>
      <c r="SFD159" s="108"/>
      <c r="SFE159" s="129"/>
      <c r="SFF159" s="130"/>
      <c r="SFG159" s="70"/>
      <c r="SFH159" s="104"/>
      <c r="SFI159" s="105"/>
      <c r="SFJ159" s="106"/>
      <c r="SFK159" s="107"/>
      <c r="SFL159" s="108"/>
      <c r="SFM159" s="129"/>
      <c r="SFN159" s="130"/>
      <c r="SFO159" s="70"/>
      <c r="SFP159" s="104"/>
      <c r="SFQ159" s="105"/>
      <c r="SFR159" s="106"/>
      <c r="SFS159" s="107"/>
      <c r="SFT159" s="108"/>
      <c r="SFU159" s="129"/>
      <c r="SFV159" s="130"/>
      <c r="SFW159" s="70"/>
      <c r="SFX159" s="104"/>
      <c r="SFY159" s="105"/>
      <c r="SFZ159" s="106"/>
      <c r="SGA159" s="107"/>
      <c r="SGB159" s="108"/>
      <c r="SGC159" s="129"/>
      <c r="SGD159" s="130"/>
      <c r="SGE159" s="70"/>
      <c r="SGF159" s="104"/>
      <c r="SGG159" s="105"/>
      <c r="SGH159" s="106"/>
      <c r="SGI159" s="107"/>
      <c r="SGJ159" s="108"/>
      <c r="SGK159" s="129"/>
      <c r="SGL159" s="130"/>
      <c r="SGM159" s="70"/>
      <c r="SGN159" s="104"/>
      <c r="SGO159" s="105"/>
      <c r="SGP159" s="106"/>
      <c r="SGQ159" s="107"/>
      <c r="SGR159" s="108"/>
      <c r="SGS159" s="129"/>
      <c r="SGT159" s="130"/>
      <c r="SGU159" s="70"/>
      <c r="SGV159" s="104"/>
      <c r="SGW159" s="105"/>
      <c r="SGX159" s="106"/>
      <c r="SGY159" s="107"/>
      <c r="SGZ159" s="108"/>
      <c r="SHA159" s="129"/>
      <c r="SHB159" s="130"/>
      <c r="SHC159" s="70"/>
      <c r="SHD159" s="104"/>
      <c r="SHE159" s="105"/>
      <c r="SHF159" s="106"/>
      <c r="SHG159" s="107"/>
      <c r="SHH159" s="108"/>
      <c r="SHI159" s="129"/>
      <c r="SHJ159" s="130"/>
      <c r="SHK159" s="70"/>
      <c r="SHL159" s="104"/>
      <c r="SHM159" s="105"/>
      <c r="SHN159" s="106"/>
      <c r="SHO159" s="107"/>
      <c r="SHP159" s="108"/>
      <c r="SHQ159" s="129"/>
      <c r="SHR159" s="130"/>
      <c r="SHS159" s="70"/>
      <c r="SHT159" s="104"/>
      <c r="SHU159" s="105"/>
      <c r="SHV159" s="106"/>
      <c r="SHW159" s="107"/>
      <c r="SHX159" s="108"/>
      <c r="SHY159" s="129"/>
      <c r="SHZ159" s="130"/>
      <c r="SIA159" s="70"/>
      <c r="SIB159" s="104"/>
      <c r="SIC159" s="105"/>
      <c r="SID159" s="106"/>
      <c r="SIE159" s="107"/>
      <c r="SIF159" s="108"/>
      <c r="SIG159" s="129"/>
      <c r="SIH159" s="130"/>
      <c r="SII159" s="70"/>
      <c r="SIJ159" s="104"/>
      <c r="SIK159" s="105"/>
      <c r="SIL159" s="106"/>
      <c r="SIM159" s="107"/>
      <c r="SIN159" s="108"/>
      <c r="SIO159" s="129"/>
      <c r="SIP159" s="130"/>
      <c r="SIQ159" s="70"/>
      <c r="SIR159" s="104"/>
      <c r="SIS159" s="105"/>
      <c r="SIT159" s="106"/>
      <c r="SIU159" s="107"/>
      <c r="SIV159" s="108"/>
      <c r="SIW159" s="129"/>
      <c r="SIX159" s="130"/>
      <c r="SIY159" s="70"/>
      <c r="SIZ159" s="104"/>
      <c r="SJA159" s="105"/>
      <c r="SJB159" s="106"/>
      <c r="SJC159" s="107"/>
      <c r="SJD159" s="108"/>
      <c r="SJE159" s="129"/>
      <c r="SJF159" s="130"/>
      <c r="SJG159" s="70"/>
      <c r="SJH159" s="104"/>
      <c r="SJI159" s="105"/>
      <c r="SJJ159" s="106"/>
      <c r="SJK159" s="107"/>
      <c r="SJL159" s="108"/>
      <c r="SJM159" s="129"/>
      <c r="SJN159" s="130"/>
      <c r="SJO159" s="70"/>
      <c r="SJP159" s="104"/>
      <c r="SJQ159" s="105"/>
      <c r="SJR159" s="106"/>
      <c r="SJS159" s="107"/>
      <c r="SJT159" s="108"/>
      <c r="SJU159" s="129"/>
      <c r="SJV159" s="130"/>
      <c r="SJW159" s="70"/>
      <c r="SJX159" s="104"/>
      <c r="SJY159" s="105"/>
      <c r="SJZ159" s="106"/>
      <c r="SKA159" s="107"/>
      <c r="SKB159" s="108"/>
      <c r="SKC159" s="129"/>
      <c r="SKD159" s="130"/>
      <c r="SKE159" s="70"/>
      <c r="SKF159" s="104"/>
      <c r="SKG159" s="105"/>
      <c r="SKH159" s="106"/>
      <c r="SKI159" s="107"/>
      <c r="SKJ159" s="108"/>
      <c r="SKK159" s="129"/>
      <c r="SKL159" s="130"/>
      <c r="SKM159" s="70"/>
      <c r="SKN159" s="104"/>
      <c r="SKO159" s="105"/>
      <c r="SKP159" s="106"/>
      <c r="SKQ159" s="107"/>
      <c r="SKR159" s="108"/>
      <c r="SKS159" s="129"/>
      <c r="SKT159" s="130"/>
      <c r="SKU159" s="70"/>
      <c r="SKV159" s="104"/>
      <c r="SKW159" s="105"/>
      <c r="SKX159" s="106"/>
      <c r="SKY159" s="107"/>
      <c r="SKZ159" s="108"/>
      <c r="SLA159" s="129"/>
      <c r="SLB159" s="130"/>
      <c r="SLC159" s="70"/>
      <c r="SLD159" s="104"/>
      <c r="SLE159" s="105"/>
      <c r="SLF159" s="106"/>
      <c r="SLG159" s="107"/>
      <c r="SLH159" s="108"/>
      <c r="SLI159" s="129"/>
      <c r="SLJ159" s="130"/>
      <c r="SLK159" s="70"/>
      <c r="SLL159" s="104"/>
      <c r="SLM159" s="105"/>
      <c r="SLN159" s="106"/>
      <c r="SLO159" s="107"/>
      <c r="SLP159" s="108"/>
      <c r="SLQ159" s="129"/>
      <c r="SLR159" s="130"/>
      <c r="SLS159" s="70"/>
      <c r="SLT159" s="104"/>
      <c r="SLU159" s="105"/>
      <c r="SLV159" s="106"/>
      <c r="SLW159" s="107"/>
      <c r="SLX159" s="108"/>
      <c r="SLY159" s="129"/>
      <c r="SLZ159" s="130"/>
      <c r="SMA159" s="70"/>
      <c r="SMB159" s="104"/>
      <c r="SMC159" s="105"/>
      <c r="SMD159" s="106"/>
      <c r="SME159" s="107"/>
      <c r="SMF159" s="108"/>
      <c r="SMG159" s="129"/>
      <c r="SMH159" s="130"/>
      <c r="SMI159" s="70"/>
      <c r="SMJ159" s="104"/>
      <c r="SMK159" s="105"/>
      <c r="SML159" s="106"/>
      <c r="SMM159" s="107"/>
      <c r="SMN159" s="108"/>
      <c r="SMO159" s="129"/>
      <c r="SMP159" s="130"/>
      <c r="SMQ159" s="70"/>
      <c r="SMR159" s="104"/>
      <c r="SMS159" s="105"/>
      <c r="SMT159" s="106"/>
      <c r="SMU159" s="107"/>
      <c r="SMV159" s="108"/>
      <c r="SMW159" s="129"/>
      <c r="SMX159" s="130"/>
      <c r="SMY159" s="70"/>
      <c r="SMZ159" s="104"/>
      <c r="SNA159" s="105"/>
      <c r="SNB159" s="106"/>
      <c r="SNC159" s="107"/>
      <c r="SND159" s="108"/>
      <c r="SNE159" s="129"/>
      <c r="SNF159" s="130"/>
      <c r="SNG159" s="70"/>
      <c r="SNH159" s="104"/>
      <c r="SNI159" s="105"/>
      <c r="SNJ159" s="106"/>
      <c r="SNK159" s="107"/>
      <c r="SNL159" s="108"/>
      <c r="SNM159" s="129"/>
      <c r="SNN159" s="130"/>
      <c r="SNO159" s="70"/>
      <c r="SNP159" s="104"/>
      <c r="SNQ159" s="105"/>
      <c r="SNR159" s="106"/>
      <c r="SNS159" s="107"/>
      <c r="SNT159" s="108"/>
      <c r="SNU159" s="129"/>
      <c r="SNV159" s="130"/>
      <c r="SNW159" s="70"/>
      <c r="SNX159" s="104"/>
      <c r="SNY159" s="105"/>
      <c r="SNZ159" s="106"/>
      <c r="SOA159" s="107"/>
      <c r="SOB159" s="108"/>
      <c r="SOC159" s="129"/>
      <c r="SOD159" s="130"/>
      <c r="SOE159" s="70"/>
      <c r="SOF159" s="104"/>
      <c r="SOG159" s="105"/>
      <c r="SOH159" s="106"/>
      <c r="SOI159" s="107"/>
      <c r="SOJ159" s="108"/>
      <c r="SOK159" s="129"/>
      <c r="SOL159" s="130"/>
      <c r="SOM159" s="70"/>
      <c r="SON159" s="104"/>
      <c r="SOO159" s="105"/>
      <c r="SOP159" s="106"/>
      <c r="SOQ159" s="107"/>
      <c r="SOR159" s="108"/>
      <c r="SOS159" s="129"/>
      <c r="SOT159" s="130"/>
      <c r="SOU159" s="70"/>
      <c r="SOV159" s="104"/>
      <c r="SOW159" s="105"/>
      <c r="SOX159" s="106"/>
      <c r="SOY159" s="107"/>
      <c r="SOZ159" s="108"/>
      <c r="SPA159" s="129"/>
      <c r="SPB159" s="130"/>
      <c r="SPC159" s="70"/>
      <c r="SPD159" s="104"/>
      <c r="SPE159" s="105"/>
      <c r="SPF159" s="106"/>
      <c r="SPG159" s="107"/>
      <c r="SPH159" s="108"/>
      <c r="SPI159" s="129"/>
      <c r="SPJ159" s="130"/>
      <c r="SPK159" s="70"/>
      <c r="SPL159" s="104"/>
      <c r="SPM159" s="105"/>
      <c r="SPN159" s="106"/>
      <c r="SPO159" s="107"/>
      <c r="SPP159" s="108"/>
      <c r="SPQ159" s="129"/>
      <c r="SPR159" s="130"/>
      <c r="SPS159" s="70"/>
      <c r="SPT159" s="104"/>
      <c r="SPU159" s="105"/>
      <c r="SPV159" s="106"/>
      <c r="SPW159" s="107"/>
      <c r="SPX159" s="108"/>
      <c r="SPY159" s="129"/>
      <c r="SPZ159" s="130"/>
      <c r="SQA159" s="70"/>
      <c r="SQB159" s="104"/>
      <c r="SQC159" s="105"/>
      <c r="SQD159" s="106"/>
      <c r="SQE159" s="107"/>
      <c r="SQF159" s="108"/>
      <c r="SQG159" s="129"/>
      <c r="SQH159" s="130"/>
      <c r="SQI159" s="70"/>
      <c r="SQJ159" s="104"/>
      <c r="SQK159" s="105"/>
      <c r="SQL159" s="106"/>
      <c r="SQM159" s="107"/>
      <c r="SQN159" s="108"/>
      <c r="SQO159" s="129"/>
      <c r="SQP159" s="130"/>
      <c r="SQQ159" s="70"/>
      <c r="SQR159" s="104"/>
      <c r="SQS159" s="105"/>
      <c r="SQT159" s="106"/>
      <c r="SQU159" s="107"/>
      <c r="SQV159" s="108"/>
      <c r="SQW159" s="129"/>
      <c r="SQX159" s="130"/>
      <c r="SQY159" s="70"/>
      <c r="SQZ159" s="104"/>
      <c r="SRA159" s="105"/>
      <c r="SRB159" s="106"/>
      <c r="SRC159" s="107"/>
      <c r="SRD159" s="108"/>
      <c r="SRE159" s="129"/>
      <c r="SRF159" s="130"/>
      <c r="SRG159" s="70"/>
      <c r="SRH159" s="104"/>
      <c r="SRI159" s="105"/>
      <c r="SRJ159" s="106"/>
      <c r="SRK159" s="107"/>
      <c r="SRL159" s="108"/>
      <c r="SRM159" s="129"/>
      <c r="SRN159" s="130"/>
      <c r="SRO159" s="70"/>
      <c r="SRP159" s="104"/>
      <c r="SRQ159" s="105"/>
      <c r="SRR159" s="106"/>
      <c r="SRS159" s="107"/>
      <c r="SRT159" s="108"/>
      <c r="SRU159" s="129"/>
      <c r="SRV159" s="130"/>
      <c r="SRW159" s="70"/>
      <c r="SRX159" s="104"/>
      <c r="SRY159" s="105"/>
      <c r="SRZ159" s="106"/>
      <c r="SSA159" s="107"/>
      <c r="SSB159" s="108"/>
      <c r="SSC159" s="129"/>
      <c r="SSD159" s="130"/>
      <c r="SSE159" s="70"/>
      <c r="SSF159" s="104"/>
      <c r="SSG159" s="105"/>
      <c r="SSH159" s="106"/>
      <c r="SSI159" s="107"/>
      <c r="SSJ159" s="108"/>
      <c r="SSK159" s="129"/>
      <c r="SSL159" s="130"/>
      <c r="SSM159" s="70"/>
      <c r="SSN159" s="104"/>
      <c r="SSO159" s="105"/>
      <c r="SSP159" s="106"/>
      <c r="SSQ159" s="107"/>
      <c r="SSR159" s="108"/>
      <c r="SSS159" s="129"/>
      <c r="SST159" s="130"/>
      <c r="SSU159" s="70"/>
      <c r="SSV159" s="104"/>
      <c r="SSW159" s="105"/>
      <c r="SSX159" s="106"/>
      <c r="SSY159" s="107"/>
      <c r="SSZ159" s="108"/>
      <c r="STA159" s="129"/>
      <c r="STB159" s="130"/>
      <c r="STC159" s="70"/>
      <c r="STD159" s="104"/>
      <c r="STE159" s="105"/>
      <c r="STF159" s="106"/>
      <c r="STG159" s="107"/>
      <c r="STH159" s="108"/>
      <c r="STI159" s="129"/>
      <c r="STJ159" s="130"/>
      <c r="STK159" s="70"/>
      <c r="STL159" s="104"/>
      <c r="STM159" s="105"/>
      <c r="STN159" s="106"/>
      <c r="STO159" s="107"/>
      <c r="STP159" s="108"/>
      <c r="STQ159" s="129"/>
      <c r="STR159" s="130"/>
      <c r="STS159" s="70"/>
      <c r="STT159" s="104"/>
      <c r="STU159" s="105"/>
      <c r="STV159" s="106"/>
      <c r="STW159" s="107"/>
      <c r="STX159" s="108"/>
      <c r="STY159" s="129"/>
      <c r="STZ159" s="130"/>
      <c r="SUA159" s="70"/>
      <c r="SUB159" s="104"/>
      <c r="SUC159" s="105"/>
      <c r="SUD159" s="106"/>
      <c r="SUE159" s="107"/>
      <c r="SUF159" s="108"/>
      <c r="SUG159" s="129"/>
      <c r="SUH159" s="130"/>
      <c r="SUI159" s="70"/>
      <c r="SUJ159" s="104"/>
      <c r="SUK159" s="105"/>
      <c r="SUL159" s="106"/>
      <c r="SUM159" s="107"/>
      <c r="SUN159" s="108"/>
      <c r="SUO159" s="129"/>
      <c r="SUP159" s="130"/>
      <c r="SUQ159" s="70"/>
      <c r="SUR159" s="104"/>
      <c r="SUS159" s="105"/>
      <c r="SUT159" s="106"/>
      <c r="SUU159" s="107"/>
      <c r="SUV159" s="108"/>
      <c r="SUW159" s="129"/>
      <c r="SUX159" s="130"/>
      <c r="SUY159" s="70"/>
      <c r="SUZ159" s="104"/>
      <c r="SVA159" s="105"/>
      <c r="SVB159" s="106"/>
      <c r="SVC159" s="107"/>
      <c r="SVD159" s="108"/>
      <c r="SVE159" s="129"/>
      <c r="SVF159" s="130"/>
      <c r="SVG159" s="70"/>
      <c r="SVH159" s="104"/>
      <c r="SVI159" s="105"/>
      <c r="SVJ159" s="106"/>
      <c r="SVK159" s="107"/>
      <c r="SVL159" s="108"/>
      <c r="SVM159" s="129"/>
      <c r="SVN159" s="130"/>
      <c r="SVO159" s="70"/>
      <c r="SVP159" s="104"/>
      <c r="SVQ159" s="105"/>
      <c r="SVR159" s="106"/>
      <c r="SVS159" s="107"/>
      <c r="SVT159" s="108"/>
      <c r="SVU159" s="129"/>
      <c r="SVV159" s="130"/>
      <c r="SVW159" s="70"/>
      <c r="SVX159" s="104"/>
      <c r="SVY159" s="105"/>
      <c r="SVZ159" s="106"/>
      <c r="SWA159" s="107"/>
      <c r="SWB159" s="108"/>
      <c r="SWC159" s="129"/>
      <c r="SWD159" s="130"/>
      <c r="SWE159" s="70"/>
      <c r="SWF159" s="104"/>
      <c r="SWG159" s="105"/>
      <c r="SWH159" s="106"/>
      <c r="SWI159" s="107"/>
      <c r="SWJ159" s="108"/>
      <c r="SWK159" s="129"/>
      <c r="SWL159" s="130"/>
      <c r="SWM159" s="70"/>
      <c r="SWN159" s="104"/>
      <c r="SWO159" s="105"/>
      <c r="SWP159" s="106"/>
      <c r="SWQ159" s="107"/>
      <c r="SWR159" s="108"/>
      <c r="SWS159" s="129"/>
      <c r="SWT159" s="130"/>
      <c r="SWU159" s="70"/>
      <c r="SWV159" s="104"/>
      <c r="SWW159" s="105"/>
      <c r="SWX159" s="106"/>
      <c r="SWY159" s="107"/>
      <c r="SWZ159" s="108"/>
      <c r="SXA159" s="129"/>
      <c r="SXB159" s="130"/>
      <c r="SXC159" s="70"/>
      <c r="SXD159" s="104"/>
      <c r="SXE159" s="105"/>
      <c r="SXF159" s="106"/>
      <c r="SXG159" s="107"/>
      <c r="SXH159" s="108"/>
      <c r="SXI159" s="129"/>
      <c r="SXJ159" s="130"/>
      <c r="SXK159" s="70"/>
      <c r="SXL159" s="104"/>
      <c r="SXM159" s="105"/>
      <c r="SXN159" s="106"/>
      <c r="SXO159" s="107"/>
      <c r="SXP159" s="108"/>
      <c r="SXQ159" s="129"/>
      <c r="SXR159" s="130"/>
      <c r="SXS159" s="70"/>
      <c r="SXT159" s="104"/>
      <c r="SXU159" s="105"/>
      <c r="SXV159" s="106"/>
      <c r="SXW159" s="107"/>
      <c r="SXX159" s="108"/>
      <c r="SXY159" s="129"/>
      <c r="SXZ159" s="130"/>
      <c r="SYA159" s="70"/>
      <c r="SYB159" s="104"/>
      <c r="SYC159" s="105"/>
      <c r="SYD159" s="106"/>
      <c r="SYE159" s="107"/>
      <c r="SYF159" s="108"/>
      <c r="SYG159" s="129"/>
      <c r="SYH159" s="130"/>
      <c r="SYI159" s="70"/>
      <c r="SYJ159" s="104"/>
      <c r="SYK159" s="105"/>
      <c r="SYL159" s="106"/>
      <c r="SYM159" s="107"/>
      <c r="SYN159" s="108"/>
      <c r="SYO159" s="129"/>
      <c r="SYP159" s="130"/>
      <c r="SYQ159" s="70"/>
      <c r="SYR159" s="104"/>
      <c r="SYS159" s="105"/>
      <c r="SYT159" s="106"/>
      <c r="SYU159" s="107"/>
      <c r="SYV159" s="108"/>
      <c r="SYW159" s="129"/>
      <c r="SYX159" s="130"/>
      <c r="SYY159" s="70"/>
      <c r="SYZ159" s="104"/>
      <c r="SZA159" s="105"/>
      <c r="SZB159" s="106"/>
      <c r="SZC159" s="107"/>
      <c r="SZD159" s="108"/>
      <c r="SZE159" s="129"/>
      <c r="SZF159" s="130"/>
      <c r="SZG159" s="70"/>
      <c r="SZH159" s="104"/>
      <c r="SZI159" s="105"/>
      <c r="SZJ159" s="106"/>
      <c r="SZK159" s="107"/>
      <c r="SZL159" s="108"/>
      <c r="SZM159" s="129"/>
      <c r="SZN159" s="130"/>
      <c r="SZO159" s="70"/>
      <c r="SZP159" s="104"/>
      <c r="SZQ159" s="105"/>
      <c r="SZR159" s="106"/>
      <c r="SZS159" s="107"/>
      <c r="SZT159" s="108"/>
      <c r="SZU159" s="129"/>
      <c r="SZV159" s="130"/>
      <c r="SZW159" s="70"/>
      <c r="SZX159" s="104"/>
      <c r="SZY159" s="105"/>
      <c r="SZZ159" s="106"/>
      <c r="TAA159" s="107"/>
      <c r="TAB159" s="108"/>
      <c r="TAC159" s="129"/>
      <c r="TAD159" s="130"/>
      <c r="TAE159" s="70"/>
      <c r="TAF159" s="104"/>
      <c r="TAG159" s="105"/>
      <c r="TAH159" s="106"/>
      <c r="TAI159" s="107"/>
      <c r="TAJ159" s="108"/>
      <c r="TAK159" s="129"/>
      <c r="TAL159" s="130"/>
      <c r="TAM159" s="70"/>
      <c r="TAN159" s="104"/>
      <c r="TAO159" s="105"/>
      <c r="TAP159" s="106"/>
      <c r="TAQ159" s="107"/>
      <c r="TAR159" s="108"/>
      <c r="TAS159" s="129"/>
      <c r="TAT159" s="130"/>
      <c r="TAU159" s="70"/>
      <c r="TAV159" s="104"/>
      <c r="TAW159" s="105"/>
      <c r="TAX159" s="106"/>
      <c r="TAY159" s="107"/>
      <c r="TAZ159" s="108"/>
      <c r="TBA159" s="129"/>
      <c r="TBB159" s="130"/>
      <c r="TBC159" s="70"/>
      <c r="TBD159" s="104"/>
      <c r="TBE159" s="105"/>
      <c r="TBF159" s="106"/>
      <c r="TBG159" s="107"/>
      <c r="TBH159" s="108"/>
      <c r="TBI159" s="129"/>
      <c r="TBJ159" s="130"/>
      <c r="TBK159" s="70"/>
      <c r="TBL159" s="104"/>
      <c r="TBM159" s="105"/>
      <c r="TBN159" s="106"/>
      <c r="TBO159" s="107"/>
      <c r="TBP159" s="108"/>
      <c r="TBQ159" s="129"/>
      <c r="TBR159" s="130"/>
      <c r="TBS159" s="70"/>
      <c r="TBT159" s="104"/>
      <c r="TBU159" s="105"/>
      <c r="TBV159" s="106"/>
      <c r="TBW159" s="107"/>
      <c r="TBX159" s="108"/>
      <c r="TBY159" s="129"/>
      <c r="TBZ159" s="130"/>
      <c r="TCA159" s="70"/>
      <c r="TCB159" s="104"/>
      <c r="TCC159" s="105"/>
      <c r="TCD159" s="106"/>
      <c r="TCE159" s="107"/>
      <c r="TCF159" s="108"/>
      <c r="TCG159" s="129"/>
      <c r="TCH159" s="130"/>
      <c r="TCI159" s="70"/>
      <c r="TCJ159" s="104"/>
      <c r="TCK159" s="105"/>
      <c r="TCL159" s="106"/>
      <c r="TCM159" s="107"/>
      <c r="TCN159" s="108"/>
      <c r="TCO159" s="129"/>
      <c r="TCP159" s="130"/>
      <c r="TCQ159" s="70"/>
      <c r="TCR159" s="104"/>
      <c r="TCS159" s="105"/>
      <c r="TCT159" s="106"/>
      <c r="TCU159" s="107"/>
      <c r="TCV159" s="108"/>
      <c r="TCW159" s="129"/>
      <c r="TCX159" s="130"/>
      <c r="TCY159" s="70"/>
      <c r="TCZ159" s="104"/>
      <c r="TDA159" s="105"/>
      <c r="TDB159" s="106"/>
      <c r="TDC159" s="107"/>
      <c r="TDD159" s="108"/>
      <c r="TDE159" s="129"/>
      <c r="TDF159" s="130"/>
      <c r="TDG159" s="70"/>
      <c r="TDH159" s="104"/>
      <c r="TDI159" s="105"/>
      <c r="TDJ159" s="106"/>
      <c r="TDK159" s="107"/>
      <c r="TDL159" s="108"/>
      <c r="TDM159" s="129"/>
      <c r="TDN159" s="130"/>
      <c r="TDO159" s="70"/>
      <c r="TDP159" s="104"/>
      <c r="TDQ159" s="105"/>
      <c r="TDR159" s="106"/>
      <c r="TDS159" s="107"/>
      <c r="TDT159" s="108"/>
      <c r="TDU159" s="129"/>
      <c r="TDV159" s="130"/>
      <c r="TDW159" s="70"/>
      <c r="TDX159" s="104"/>
      <c r="TDY159" s="105"/>
      <c r="TDZ159" s="106"/>
      <c r="TEA159" s="107"/>
      <c r="TEB159" s="108"/>
      <c r="TEC159" s="129"/>
      <c r="TED159" s="130"/>
      <c r="TEE159" s="70"/>
      <c r="TEF159" s="104"/>
      <c r="TEG159" s="105"/>
      <c r="TEH159" s="106"/>
      <c r="TEI159" s="107"/>
      <c r="TEJ159" s="108"/>
      <c r="TEK159" s="129"/>
      <c r="TEL159" s="130"/>
      <c r="TEM159" s="70"/>
      <c r="TEN159" s="104"/>
      <c r="TEO159" s="105"/>
      <c r="TEP159" s="106"/>
      <c r="TEQ159" s="107"/>
      <c r="TER159" s="108"/>
      <c r="TES159" s="129"/>
      <c r="TET159" s="130"/>
      <c r="TEU159" s="70"/>
      <c r="TEV159" s="104"/>
      <c r="TEW159" s="105"/>
      <c r="TEX159" s="106"/>
      <c r="TEY159" s="107"/>
      <c r="TEZ159" s="108"/>
      <c r="TFA159" s="129"/>
      <c r="TFB159" s="130"/>
      <c r="TFC159" s="70"/>
      <c r="TFD159" s="104"/>
      <c r="TFE159" s="105"/>
      <c r="TFF159" s="106"/>
      <c r="TFG159" s="107"/>
      <c r="TFH159" s="108"/>
      <c r="TFI159" s="129"/>
      <c r="TFJ159" s="130"/>
      <c r="TFK159" s="70"/>
      <c r="TFL159" s="104"/>
      <c r="TFM159" s="105"/>
      <c r="TFN159" s="106"/>
      <c r="TFO159" s="107"/>
      <c r="TFP159" s="108"/>
      <c r="TFQ159" s="129"/>
      <c r="TFR159" s="130"/>
      <c r="TFS159" s="70"/>
      <c r="TFT159" s="104"/>
      <c r="TFU159" s="105"/>
      <c r="TFV159" s="106"/>
      <c r="TFW159" s="107"/>
      <c r="TFX159" s="108"/>
      <c r="TFY159" s="129"/>
      <c r="TFZ159" s="130"/>
      <c r="TGA159" s="70"/>
      <c r="TGB159" s="104"/>
      <c r="TGC159" s="105"/>
      <c r="TGD159" s="106"/>
      <c r="TGE159" s="107"/>
      <c r="TGF159" s="108"/>
      <c r="TGG159" s="129"/>
      <c r="TGH159" s="130"/>
      <c r="TGI159" s="70"/>
      <c r="TGJ159" s="104"/>
      <c r="TGK159" s="105"/>
      <c r="TGL159" s="106"/>
      <c r="TGM159" s="107"/>
      <c r="TGN159" s="108"/>
      <c r="TGO159" s="129"/>
      <c r="TGP159" s="130"/>
      <c r="TGQ159" s="70"/>
      <c r="TGR159" s="104"/>
      <c r="TGS159" s="105"/>
      <c r="TGT159" s="106"/>
      <c r="TGU159" s="107"/>
      <c r="TGV159" s="108"/>
      <c r="TGW159" s="129"/>
      <c r="TGX159" s="130"/>
      <c r="TGY159" s="70"/>
      <c r="TGZ159" s="104"/>
      <c r="THA159" s="105"/>
      <c r="THB159" s="106"/>
      <c r="THC159" s="107"/>
      <c r="THD159" s="108"/>
      <c r="THE159" s="129"/>
      <c r="THF159" s="130"/>
      <c r="THG159" s="70"/>
      <c r="THH159" s="104"/>
      <c r="THI159" s="105"/>
      <c r="THJ159" s="106"/>
      <c r="THK159" s="107"/>
      <c r="THL159" s="108"/>
      <c r="THM159" s="129"/>
      <c r="THN159" s="130"/>
      <c r="THO159" s="70"/>
      <c r="THP159" s="104"/>
      <c r="THQ159" s="105"/>
      <c r="THR159" s="106"/>
      <c r="THS159" s="107"/>
      <c r="THT159" s="108"/>
      <c r="THU159" s="129"/>
      <c r="THV159" s="130"/>
      <c r="THW159" s="70"/>
      <c r="THX159" s="104"/>
      <c r="THY159" s="105"/>
      <c r="THZ159" s="106"/>
      <c r="TIA159" s="107"/>
      <c r="TIB159" s="108"/>
      <c r="TIC159" s="129"/>
      <c r="TID159" s="130"/>
      <c r="TIE159" s="70"/>
      <c r="TIF159" s="104"/>
      <c r="TIG159" s="105"/>
      <c r="TIH159" s="106"/>
      <c r="TII159" s="107"/>
      <c r="TIJ159" s="108"/>
      <c r="TIK159" s="129"/>
      <c r="TIL159" s="130"/>
      <c r="TIM159" s="70"/>
      <c r="TIN159" s="104"/>
      <c r="TIO159" s="105"/>
      <c r="TIP159" s="106"/>
      <c r="TIQ159" s="107"/>
      <c r="TIR159" s="108"/>
      <c r="TIS159" s="129"/>
      <c r="TIT159" s="130"/>
      <c r="TIU159" s="70"/>
      <c r="TIV159" s="104"/>
      <c r="TIW159" s="105"/>
      <c r="TIX159" s="106"/>
      <c r="TIY159" s="107"/>
      <c r="TIZ159" s="108"/>
      <c r="TJA159" s="129"/>
      <c r="TJB159" s="130"/>
      <c r="TJC159" s="70"/>
      <c r="TJD159" s="104"/>
      <c r="TJE159" s="105"/>
      <c r="TJF159" s="106"/>
      <c r="TJG159" s="107"/>
      <c r="TJH159" s="108"/>
      <c r="TJI159" s="129"/>
      <c r="TJJ159" s="130"/>
      <c r="TJK159" s="70"/>
      <c r="TJL159" s="104"/>
      <c r="TJM159" s="105"/>
      <c r="TJN159" s="106"/>
      <c r="TJO159" s="107"/>
      <c r="TJP159" s="108"/>
      <c r="TJQ159" s="129"/>
      <c r="TJR159" s="130"/>
      <c r="TJS159" s="70"/>
      <c r="TJT159" s="104"/>
      <c r="TJU159" s="105"/>
      <c r="TJV159" s="106"/>
      <c r="TJW159" s="107"/>
      <c r="TJX159" s="108"/>
      <c r="TJY159" s="129"/>
      <c r="TJZ159" s="130"/>
      <c r="TKA159" s="70"/>
      <c r="TKB159" s="104"/>
      <c r="TKC159" s="105"/>
      <c r="TKD159" s="106"/>
      <c r="TKE159" s="107"/>
      <c r="TKF159" s="108"/>
      <c r="TKG159" s="129"/>
      <c r="TKH159" s="130"/>
      <c r="TKI159" s="70"/>
      <c r="TKJ159" s="104"/>
      <c r="TKK159" s="105"/>
      <c r="TKL159" s="106"/>
      <c r="TKM159" s="107"/>
      <c r="TKN159" s="108"/>
      <c r="TKO159" s="129"/>
      <c r="TKP159" s="130"/>
      <c r="TKQ159" s="70"/>
      <c r="TKR159" s="104"/>
      <c r="TKS159" s="105"/>
      <c r="TKT159" s="106"/>
      <c r="TKU159" s="107"/>
      <c r="TKV159" s="108"/>
      <c r="TKW159" s="129"/>
      <c r="TKX159" s="130"/>
      <c r="TKY159" s="70"/>
      <c r="TKZ159" s="104"/>
      <c r="TLA159" s="105"/>
      <c r="TLB159" s="106"/>
      <c r="TLC159" s="107"/>
      <c r="TLD159" s="108"/>
      <c r="TLE159" s="129"/>
      <c r="TLF159" s="130"/>
      <c r="TLG159" s="70"/>
      <c r="TLH159" s="104"/>
      <c r="TLI159" s="105"/>
      <c r="TLJ159" s="106"/>
      <c r="TLK159" s="107"/>
      <c r="TLL159" s="108"/>
      <c r="TLM159" s="129"/>
      <c r="TLN159" s="130"/>
      <c r="TLO159" s="70"/>
      <c r="TLP159" s="104"/>
      <c r="TLQ159" s="105"/>
      <c r="TLR159" s="106"/>
      <c r="TLS159" s="107"/>
      <c r="TLT159" s="108"/>
      <c r="TLU159" s="129"/>
      <c r="TLV159" s="130"/>
      <c r="TLW159" s="70"/>
      <c r="TLX159" s="104"/>
      <c r="TLY159" s="105"/>
      <c r="TLZ159" s="106"/>
      <c r="TMA159" s="107"/>
      <c r="TMB159" s="108"/>
      <c r="TMC159" s="129"/>
      <c r="TMD159" s="130"/>
      <c r="TME159" s="70"/>
      <c r="TMF159" s="104"/>
      <c r="TMG159" s="105"/>
      <c r="TMH159" s="106"/>
      <c r="TMI159" s="107"/>
      <c r="TMJ159" s="108"/>
      <c r="TMK159" s="129"/>
      <c r="TML159" s="130"/>
      <c r="TMM159" s="70"/>
      <c r="TMN159" s="104"/>
      <c r="TMO159" s="105"/>
      <c r="TMP159" s="106"/>
      <c r="TMQ159" s="107"/>
      <c r="TMR159" s="108"/>
      <c r="TMS159" s="129"/>
      <c r="TMT159" s="130"/>
      <c r="TMU159" s="70"/>
      <c r="TMV159" s="104"/>
      <c r="TMW159" s="105"/>
      <c r="TMX159" s="106"/>
      <c r="TMY159" s="107"/>
      <c r="TMZ159" s="108"/>
      <c r="TNA159" s="129"/>
      <c r="TNB159" s="130"/>
      <c r="TNC159" s="70"/>
      <c r="TND159" s="104"/>
      <c r="TNE159" s="105"/>
      <c r="TNF159" s="106"/>
      <c r="TNG159" s="107"/>
      <c r="TNH159" s="108"/>
      <c r="TNI159" s="129"/>
      <c r="TNJ159" s="130"/>
      <c r="TNK159" s="70"/>
      <c r="TNL159" s="104"/>
      <c r="TNM159" s="105"/>
      <c r="TNN159" s="106"/>
      <c r="TNO159" s="107"/>
      <c r="TNP159" s="108"/>
      <c r="TNQ159" s="129"/>
      <c r="TNR159" s="130"/>
      <c r="TNS159" s="70"/>
      <c r="TNT159" s="104"/>
      <c r="TNU159" s="105"/>
      <c r="TNV159" s="106"/>
      <c r="TNW159" s="107"/>
      <c r="TNX159" s="108"/>
      <c r="TNY159" s="129"/>
      <c r="TNZ159" s="130"/>
      <c r="TOA159" s="70"/>
      <c r="TOB159" s="104"/>
      <c r="TOC159" s="105"/>
      <c r="TOD159" s="106"/>
      <c r="TOE159" s="107"/>
      <c r="TOF159" s="108"/>
      <c r="TOG159" s="129"/>
      <c r="TOH159" s="130"/>
      <c r="TOI159" s="70"/>
      <c r="TOJ159" s="104"/>
      <c r="TOK159" s="105"/>
      <c r="TOL159" s="106"/>
      <c r="TOM159" s="107"/>
      <c r="TON159" s="108"/>
      <c r="TOO159" s="129"/>
      <c r="TOP159" s="130"/>
      <c r="TOQ159" s="70"/>
      <c r="TOR159" s="104"/>
      <c r="TOS159" s="105"/>
      <c r="TOT159" s="106"/>
      <c r="TOU159" s="107"/>
      <c r="TOV159" s="108"/>
      <c r="TOW159" s="129"/>
      <c r="TOX159" s="130"/>
      <c r="TOY159" s="70"/>
      <c r="TOZ159" s="104"/>
      <c r="TPA159" s="105"/>
      <c r="TPB159" s="106"/>
      <c r="TPC159" s="107"/>
      <c r="TPD159" s="108"/>
      <c r="TPE159" s="129"/>
      <c r="TPF159" s="130"/>
      <c r="TPG159" s="70"/>
      <c r="TPH159" s="104"/>
      <c r="TPI159" s="105"/>
      <c r="TPJ159" s="106"/>
      <c r="TPK159" s="107"/>
      <c r="TPL159" s="108"/>
      <c r="TPM159" s="129"/>
      <c r="TPN159" s="130"/>
      <c r="TPO159" s="70"/>
      <c r="TPP159" s="104"/>
      <c r="TPQ159" s="105"/>
      <c r="TPR159" s="106"/>
      <c r="TPS159" s="107"/>
      <c r="TPT159" s="108"/>
      <c r="TPU159" s="129"/>
      <c r="TPV159" s="130"/>
      <c r="TPW159" s="70"/>
      <c r="TPX159" s="104"/>
      <c r="TPY159" s="105"/>
      <c r="TPZ159" s="106"/>
      <c r="TQA159" s="107"/>
      <c r="TQB159" s="108"/>
      <c r="TQC159" s="129"/>
      <c r="TQD159" s="130"/>
      <c r="TQE159" s="70"/>
      <c r="TQF159" s="104"/>
      <c r="TQG159" s="105"/>
      <c r="TQH159" s="106"/>
      <c r="TQI159" s="107"/>
      <c r="TQJ159" s="108"/>
      <c r="TQK159" s="129"/>
      <c r="TQL159" s="130"/>
      <c r="TQM159" s="70"/>
      <c r="TQN159" s="104"/>
      <c r="TQO159" s="105"/>
      <c r="TQP159" s="106"/>
      <c r="TQQ159" s="107"/>
      <c r="TQR159" s="108"/>
      <c r="TQS159" s="129"/>
      <c r="TQT159" s="130"/>
      <c r="TQU159" s="70"/>
      <c r="TQV159" s="104"/>
      <c r="TQW159" s="105"/>
      <c r="TQX159" s="106"/>
      <c r="TQY159" s="107"/>
      <c r="TQZ159" s="108"/>
      <c r="TRA159" s="129"/>
      <c r="TRB159" s="130"/>
      <c r="TRC159" s="70"/>
      <c r="TRD159" s="104"/>
      <c r="TRE159" s="105"/>
      <c r="TRF159" s="106"/>
      <c r="TRG159" s="107"/>
      <c r="TRH159" s="108"/>
      <c r="TRI159" s="129"/>
      <c r="TRJ159" s="130"/>
      <c r="TRK159" s="70"/>
      <c r="TRL159" s="104"/>
      <c r="TRM159" s="105"/>
      <c r="TRN159" s="106"/>
      <c r="TRO159" s="107"/>
      <c r="TRP159" s="108"/>
      <c r="TRQ159" s="129"/>
      <c r="TRR159" s="130"/>
      <c r="TRS159" s="70"/>
      <c r="TRT159" s="104"/>
      <c r="TRU159" s="105"/>
      <c r="TRV159" s="106"/>
      <c r="TRW159" s="107"/>
      <c r="TRX159" s="108"/>
      <c r="TRY159" s="129"/>
      <c r="TRZ159" s="130"/>
      <c r="TSA159" s="70"/>
      <c r="TSB159" s="104"/>
      <c r="TSC159" s="105"/>
      <c r="TSD159" s="106"/>
      <c r="TSE159" s="107"/>
      <c r="TSF159" s="108"/>
      <c r="TSG159" s="129"/>
      <c r="TSH159" s="130"/>
      <c r="TSI159" s="70"/>
      <c r="TSJ159" s="104"/>
      <c r="TSK159" s="105"/>
      <c r="TSL159" s="106"/>
      <c r="TSM159" s="107"/>
      <c r="TSN159" s="108"/>
      <c r="TSO159" s="129"/>
      <c r="TSP159" s="130"/>
      <c r="TSQ159" s="70"/>
      <c r="TSR159" s="104"/>
      <c r="TSS159" s="105"/>
      <c r="TST159" s="106"/>
      <c r="TSU159" s="107"/>
      <c r="TSV159" s="108"/>
      <c r="TSW159" s="129"/>
      <c r="TSX159" s="130"/>
      <c r="TSY159" s="70"/>
      <c r="TSZ159" s="104"/>
      <c r="TTA159" s="105"/>
      <c r="TTB159" s="106"/>
      <c r="TTC159" s="107"/>
      <c r="TTD159" s="108"/>
      <c r="TTE159" s="129"/>
      <c r="TTF159" s="130"/>
      <c r="TTG159" s="70"/>
      <c r="TTH159" s="104"/>
      <c r="TTI159" s="105"/>
      <c r="TTJ159" s="106"/>
      <c r="TTK159" s="107"/>
      <c r="TTL159" s="108"/>
      <c r="TTM159" s="129"/>
      <c r="TTN159" s="130"/>
      <c r="TTO159" s="70"/>
      <c r="TTP159" s="104"/>
      <c r="TTQ159" s="105"/>
      <c r="TTR159" s="106"/>
      <c r="TTS159" s="107"/>
      <c r="TTT159" s="108"/>
      <c r="TTU159" s="129"/>
      <c r="TTV159" s="130"/>
      <c r="TTW159" s="70"/>
      <c r="TTX159" s="104"/>
      <c r="TTY159" s="105"/>
      <c r="TTZ159" s="106"/>
      <c r="TUA159" s="107"/>
      <c r="TUB159" s="108"/>
      <c r="TUC159" s="129"/>
      <c r="TUD159" s="130"/>
      <c r="TUE159" s="70"/>
      <c r="TUF159" s="104"/>
      <c r="TUG159" s="105"/>
      <c r="TUH159" s="106"/>
      <c r="TUI159" s="107"/>
      <c r="TUJ159" s="108"/>
      <c r="TUK159" s="129"/>
      <c r="TUL159" s="130"/>
      <c r="TUM159" s="70"/>
      <c r="TUN159" s="104"/>
      <c r="TUO159" s="105"/>
      <c r="TUP159" s="106"/>
      <c r="TUQ159" s="107"/>
      <c r="TUR159" s="108"/>
      <c r="TUS159" s="129"/>
      <c r="TUT159" s="130"/>
      <c r="TUU159" s="70"/>
      <c r="TUV159" s="104"/>
      <c r="TUW159" s="105"/>
      <c r="TUX159" s="106"/>
      <c r="TUY159" s="107"/>
      <c r="TUZ159" s="108"/>
      <c r="TVA159" s="129"/>
      <c r="TVB159" s="130"/>
      <c r="TVC159" s="70"/>
      <c r="TVD159" s="104"/>
      <c r="TVE159" s="105"/>
      <c r="TVF159" s="106"/>
      <c r="TVG159" s="107"/>
      <c r="TVH159" s="108"/>
      <c r="TVI159" s="129"/>
      <c r="TVJ159" s="130"/>
      <c r="TVK159" s="70"/>
      <c r="TVL159" s="104"/>
      <c r="TVM159" s="105"/>
      <c r="TVN159" s="106"/>
      <c r="TVO159" s="107"/>
      <c r="TVP159" s="108"/>
      <c r="TVQ159" s="129"/>
      <c r="TVR159" s="130"/>
      <c r="TVS159" s="70"/>
      <c r="TVT159" s="104"/>
      <c r="TVU159" s="105"/>
      <c r="TVV159" s="106"/>
      <c r="TVW159" s="107"/>
      <c r="TVX159" s="108"/>
      <c r="TVY159" s="129"/>
      <c r="TVZ159" s="130"/>
      <c r="TWA159" s="70"/>
      <c r="TWB159" s="104"/>
      <c r="TWC159" s="105"/>
      <c r="TWD159" s="106"/>
      <c r="TWE159" s="107"/>
      <c r="TWF159" s="108"/>
      <c r="TWG159" s="129"/>
      <c r="TWH159" s="130"/>
      <c r="TWI159" s="70"/>
      <c r="TWJ159" s="104"/>
      <c r="TWK159" s="105"/>
      <c r="TWL159" s="106"/>
      <c r="TWM159" s="107"/>
      <c r="TWN159" s="108"/>
      <c r="TWO159" s="129"/>
      <c r="TWP159" s="130"/>
      <c r="TWQ159" s="70"/>
      <c r="TWR159" s="104"/>
      <c r="TWS159" s="105"/>
      <c r="TWT159" s="106"/>
      <c r="TWU159" s="107"/>
      <c r="TWV159" s="108"/>
      <c r="TWW159" s="129"/>
      <c r="TWX159" s="130"/>
      <c r="TWY159" s="70"/>
      <c r="TWZ159" s="104"/>
      <c r="TXA159" s="105"/>
      <c r="TXB159" s="106"/>
      <c r="TXC159" s="107"/>
      <c r="TXD159" s="108"/>
      <c r="TXE159" s="129"/>
      <c r="TXF159" s="130"/>
      <c r="TXG159" s="70"/>
      <c r="TXH159" s="104"/>
      <c r="TXI159" s="105"/>
      <c r="TXJ159" s="106"/>
      <c r="TXK159" s="107"/>
      <c r="TXL159" s="108"/>
      <c r="TXM159" s="129"/>
      <c r="TXN159" s="130"/>
      <c r="TXO159" s="70"/>
      <c r="TXP159" s="104"/>
      <c r="TXQ159" s="105"/>
      <c r="TXR159" s="106"/>
      <c r="TXS159" s="107"/>
      <c r="TXT159" s="108"/>
      <c r="TXU159" s="129"/>
      <c r="TXV159" s="130"/>
      <c r="TXW159" s="70"/>
      <c r="TXX159" s="104"/>
      <c r="TXY159" s="105"/>
      <c r="TXZ159" s="106"/>
      <c r="TYA159" s="107"/>
      <c r="TYB159" s="108"/>
      <c r="TYC159" s="129"/>
      <c r="TYD159" s="130"/>
      <c r="TYE159" s="70"/>
      <c r="TYF159" s="104"/>
      <c r="TYG159" s="105"/>
      <c r="TYH159" s="106"/>
      <c r="TYI159" s="107"/>
      <c r="TYJ159" s="108"/>
      <c r="TYK159" s="129"/>
      <c r="TYL159" s="130"/>
      <c r="TYM159" s="70"/>
      <c r="TYN159" s="104"/>
      <c r="TYO159" s="105"/>
      <c r="TYP159" s="106"/>
      <c r="TYQ159" s="107"/>
      <c r="TYR159" s="108"/>
      <c r="TYS159" s="129"/>
      <c r="TYT159" s="130"/>
      <c r="TYU159" s="70"/>
      <c r="TYV159" s="104"/>
      <c r="TYW159" s="105"/>
      <c r="TYX159" s="106"/>
      <c r="TYY159" s="107"/>
      <c r="TYZ159" s="108"/>
      <c r="TZA159" s="129"/>
      <c r="TZB159" s="130"/>
      <c r="TZC159" s="70"/>
      <c r="TZD159" s="104"/>
      <c r="TZE159" s="105"/>
      <c r="TZF159" s="106"/>
      <c r="TZG159" s="107"/>
      <c r="TZH159" s="108"/>
      <c r="TZI159" s="129"/>
      <c r="TZJ159" s="130"/>
      <c r="TZK159" s="70"/>
      <c r="TZL159" s="104"/>
      <c r="TZM159" s="105"/>
      <c r="TZN159" s="106"/>
      <c r="TZO159" s="107"/>
      <c r="TZP159" s="108"/>
      <c r="TZQ159" s="129"/>
      <c r="TZR159" s="130"/>
      <c r="TZS159" s="70"/>
      <c r="TZT159" s="104"/>
      <c r="TZU159" s="105"/>
      <c r="TZV159" s="106"/>
      <c r="TZW159" s="107"/>
      <c r="TZX159" s="108"/>
      <c r="TZY159" s="129"/>
      <c r="TZZ159" s="130"/>
      <c r="UAA159" s="70"/>
      <c r="UAB159" s="104"/>
      <c r="UAC159" s="105"/>
      <c r="UAD159" s="106"/>
      <c r="UAE159" s="107"/>
      <c r="UAF159" s="108"/>
      <c r="UAG159" s="129"/>
      <c r="UAH159" s="130"/>
      <c r="UAI159" s="70"/>
      <c r="UAJ159" s="104"/>
      <c r="UAK159" s="105"/>
      <c r="UAL159" s="106"/>
      <c r="UAM159" s="107"/>
      <c r="UAN159" s="108"/>
      <c r="UAO159" s="129"/>
      <c r="UAP159" s="130"/>
      <c r="UAQ159" s="70"/>
      <c r="UAR159" s="104"/>
      <c r="UAS159" s="105"/>
      <c r="UAT159" s="106"/>
      <c r="UAU159" s="107"/>
      <c r="UAV159" s="108"/>
      <c r="UAW159" s="129"/>
      <c r="UAX159" s="130"/>
      <c r="UAY159" s="70"/>
      <c r="UAZ159" s="104"/>
      <c r="UBA159" s="105"/>
      <c r="UBB159" s="106"/>
      <c r="UBC159" s="107"/>
      <c r="UBD159" s="108"/>
      <c r="UBE159" s="129"/>
      <c r="UBF159" s="130"/>
      <c r="UBG159" s="70"/>
      <c r="UBH159" s="104"/>
      <c r="UBI159" s="105"/>
      <c r="UBJ159" s="106"/>
      <c r="UBK159" s="107"/>
      <c r="UBL159" s="108"/>
      <c r="UBM159" s="129"/>
      <c r="UBN159" s="130"/>
      <c r="UBO159" s="70"/>
      <c r="UBP159" s="104"/>
      <c r="UBQ159" s="105"/>
      <c r="UBR159" s="106"/>
      <c r="UBS159" s="107"/>
      <c r="UBT159" s="108"/>
      <c r="UBU159" s="129"/>
      <c r="UBV159" s="130"/>
      <c r="UBW159" s="70"/>
      <c r="UBX159" s="104"/>
      <c r="UBY159" s="105"/>
      <c r="UBZ159" s="106"/>
      <c r="UCA159" s="107"/>
      <c r="UCB159" s="108"/>
      <c r="UCC159" s="129"/>
      <c r="UCD159" s="130"/>
      <c r="UCE159" s="70"/>
      <c r="UCF159" s="104"/>
      <c r="UCG159" s="105"/>
      <c r="UCH159" s="106"/>
      <c r="UCI159" s="107"/>
      <c r="UCJ159" s="108"/>
      <c r="UCK159" s="129"/>
      <c r="UCL159" s="130"/>
      <c r="UCM159" s="70"/>
      <c r="UCN159" s="104"/>
      <c r="UCO159" s="105"/>
      <c r="UCP159" s="106"/>
      <c r="UCQ159" s="107"/>
      <c r="UCR159" s="108"/>
      <c r="UCS159" s="129"/>
      <c r="UCT159" s="130"/>
      <c r="UCU159" s="70"/>
      <c r="UCV159" s="104"/>
      <c r="UCW159" s="105"/>
      <c r="UCX159" s="106"/>
      <c r="UCY159" s="107"/>
      <c r="UCZ159" s="108"/>
      <c r="UDA159" s="129"/>
      <c r="UDB159" s="130"/>
      <c r="UDC159" s="70"/>
      <c r="UDD159" s="104"/>
      <c r="UDE159" s="105"/>
      <c r="UDF159" s="106"/>
      <c r="UDG159" s="107"/>
      <c r="UDH159" s="108"/>
      <c r="UDI159" s="129"/>
      <c r="UDJ159" s="130"/>
      <c r="UDK159" s="70"/>
      <c r="UDL159" s="104"/>
      <c r="UDM159" s="105"/>
      <c r="UDN159" s="106"/>
      <c r="UDO159" s="107"/>
      <c r="UDP159" s="108"/>
      <c r="UDQ159" s="129"/>
      <c r="UDR159" s="130"/>
      <c r="UDS159" s="70"/>
      <c r="UDT159" s="104"/>
      <c r="UDU159" s="105"/>
      <c r="UDV159" s="106"/>
      <c r="UDW159" s="107"/>
      <c r="UDX159" s="108"/>
      <c r="UDY159" s="129"/>
      <c r="UDZ159" s="130"/>
      <c r="UEA159" s="70"/>
      <c r="UEB159" s="104"/>
      <c r="UEC159" s="105"/>
      <c r="UED159" s="106"/>
      <c r="UEE159" s="107"/>
      <c r="UEF159" s="108"/>
      <c r="UEG159" s="129"/>
      <c r="UEH159" s="130"/>
      <c r="UEI159" s="70"/>
      <c r="UEJ159" s="104"/>
      <c r="UEK159" s="105"/>
      <c r="UEL159" s="106"/>
      <c r="UEM159" s="107"/>
      <c r="UEN159" s="108"/>
      <c r="UEO159" s="129"/>
      <c r="UEP159" s="130"/>
      <c r="UEQ159" s="70"/>
      <c r="UER159" s="104"/>
      <c r="UES159" s="105"/>
      <c r="UET159" s="106"/>
      <c r="UEU159" s="107"/>
      <c r="UEV159" s="108"/>
      <c r="UEW159" s="129"/>
      <c r="UEX159" s="130"/>
      <c r="UEY159" s="70"/>
      <c r="UEZ159" s="104"/>
      <c r="UFA159" s="105"/>
      <c r="UFB159" s="106"/>
      <c r="UFC159" s="107"/>
      <c r="UFD159" s="108"/>
      <c r="UFE159" s="129"/>
      <c r="UFF159" s="130"/>
      <c r="UFG159" s="70"/>
      <c r="UFH159" s="104"/>
      <c r="UFI159" s="105"/>
      <c r="UFJ159" s="106"/>
      <c r="UFK159" s="107"/>
      <c r="UFL159" s="108"/>
      <c r="UFM159" s="129"/>
      <c r="UFN159" s="130"/>
      <c r="UFO159" s="70"/>
      <c r="UFP159" s="104"/>
      <c r="UFQ159" s="105"/>
      <c r="UFR159" s="106"/>
      <c r="UFS159" s="107"/>
      <c r="UFT159" s="108"/>
      <c r="UFU159" s="129"/>
      <c r="UFV159" s="130"/>
      <c r="UFW159" s="70"/>
      <c r="UFX159" s="104"/>
      <c r="UFY159" s="105"/>
      <c r="UFZ159" s="106"/>
      <c r="UGA159" s="107"/>
      <c r="UGB159" s="108"/>
      <c r="UGC159" s="129"/>
      <c r="UGD159" s="130"/>
      <c r="UGE159" s="70"/>
      <c r="UGF159" s="104"/>
      <c r="UGG159" s="105"/>
      <c r="UGH159" s="106"/>
      <c r="UGI159" s="107"/>
      <c r="UGJ159" s="108"/>
      <c r="UGK159" s="129"/>
      <c r="UGL159" s="130"/>
      <c r="UGM159" s="70"/>
      <c r="UGN159" s="104"/>
      <c r="UGO159" s="105"/>
      <c r="UGP159" s="106"/>
      <c r="UGQ159" s="107"/>
      <c r="UGR159" s="108"/>
      <c r="UGS159" s="129"/>
      <c r="UGT159" s="130"/>
      <c r="UGU159" s="70"/>
      <c r="UGV159" s="104"/>
      <c r="UGW159" s="105"/>
      <c r="UGX159" s="106"/>
      <c r="UGY159" s="107"/>
      <c r="UGZ159" s="108"/>
      <c r="UHA159" s="129"/>
      <c r="UHB159" s="130"/>
      <c r="UHC159" s="70"/>
      <c r="UHD159" s="104"/>
      <c r="UHE159" s="105"/>
      <c r="UHF159" s="106"/>
      <c r="UHG159" s="107"/>
      <c r="UHH159" s="108"/>
      <c r="UHI159" s="129"/>
      <c r="UHJ159" s="130"/>
      <c r="UHK159" s="70"/>
      <c r="UHL159" s="104"/>
      <c r="UHM159" s="105"/>
      <c r="UHN159" s="106"/>
      <c r="UHO159" s="107"/>
      <c r="UHP159" s="108"/>
      <c r="UHQ159" s="129"/>
      <c r="UHR159" s="130"/>
      <c r="UHS159" s="70"/>
      <c r="UHT159" s="104"/>
      <c r="UHU159" s="105"/>
      <c r="UHV159" s="106"/>
      <c r="UHW159" s="107"/>
      <c r="UHX159" s="108"/>
      <c r="UHY159" s="129"/>
      <c r="UHZ159" s="130"/>
      <c r="UIA159" s="70"/>
      <c r="UIB159" s="104"/>
      <c r="UIC159" s="105"/>
      <c r="UID159" s="106"/>
      <c r="UIE159" s="107"/>
      <c r="UIF159" s="108"/>
      <c r="UIG159" s="129"/>
      <c r="UIH159" s="130"/>
      <c r="UII159" s="70"/>
      <c r="UIJ159" s="104"/>
      <c r="UIK159" s="105"/>
      <c r="UIL159" s="106"/>
      <c r="UIM159" s="107"/>
      <c r="UIN159" s="108"/>
      <c r="UIO159" s="129"/>
      <c r="UIP159" s="130"/>
      <c r="UIQ159" s="70"/>
      <c r="UIR159" s="104"/>
      <c r="UIS159" s="105"/>
      <c r="UIT159" s="106"/>
      <c r="UIU159" s="107"/>
      <c r="UIV159" s="108"/>
      <c r="UIW159" s="129"/>
      <c r="UIX159" s="130"/>
      <c r="UIY159" s="70"/>
      <c r="UIZ159" s="104"/>
      <c r="UJA159" s="105"/>
      <c r="UJB159" s="106"/>
      <c r="UJC159" s="107"/>
      <c r="UJD159" s="108"/>
      <c r="UJE159" s="129"/>
      <c r="UJF159" s="130"/>
      <c r="UJG159" s="70"/>
      <c r="UJH159" s="104"/>
      <c r="UJI159" s="105"/>
      <c r="UJJ159" s="106"/>
      <c r="UJK159" s="107"/>
      <c r="UJL159" s="108"/>
      <c r="UJM159" s="129"/>
      <c r="UJN159" s="130"/>
      <c r="UJO159" s="70"/>
      <c r="UJP159" s="104"/>
      <c r="UJQ159" s="105"/>
      <c r="UJR159" s="106"/>
      <c r="UJS159" s="107"/>
      <c r="UJT159" s="108"/>
      <c r="UJU159" s="129"/>
      <c r="UJV159" s="130"/>
      <c r="UJW159" s="70"/>
      <c r="UJX159" s="104"/>
      <c r="UJY159" s="105"/>
      <c r="UJZ159" s="106"/>
      <c r="UKA159" s="107"/>
      <c r="UKB159" s="108"/>
      <c r="UKC159" s="129"/>
      <c r="UKD159" s="130"/>
      <c r="UKE159" s="70"/>
      <c r="UKF159" s="104"/>
      <c r="UKG159" s="105"/>
      <c r="UKH159" s="106"/>
      <c r="UKI159" s="107"/>
      <c r="UKJ159" s="108"/>
      <c r="UKK159" s="129"/>
      <c r="UKL159" s="130"/>
      <c r="UKM159" s="70"/>
      <c r="UKN159" s="104"/>
      <c r="UKO159" s="105"/>
      <c r="UKP159" s="106"/>
      <c r="UKQ159" s="107"/>
      <c r="UKR159" s="108"/>
      <c r="UKS159" s="129"/>
      <c r="UKT159" s="130"/>
      <c r="UKU159" s="70"/>
      <c r="UKV159" s="104"/>
      <c r="UKW159" s="105"/>
      <c r="UKX159" s="106"/>
      <c r="UKY159" s="107"/>
      <c r="UKZ159" s="108"/>
      <c r="ULA159" s="129"/>
      <c r="ULB159" s="130"/>
      <c r="ULC159" s="70"/>
      <c r="ULD159" s="104"/>
      <c r="ULE159" s="105"/>
      <c r="ULF159" s="106"/>
      <c r="ULG159" s="107"/>
      <c r="ULH159" s="108"/>
      <c r="ULI159" s="129"/>
      <c r="ULJ159" s="130"/>
      <c r="ULK159" s="70"/>
      <c r="ULL159" s="104"/>
      <c r="ULM159" s="105"/>
      <c r="ULN159" s="106"/>
      <c r="ULO159" s="107"/>
      <c r="ULP159" s="108"/>
      <c r="ULQ159" s="129"/>
      <c r="ULR159" s="130"/>
      <c r="ULS159" s="70"/>
      <c r="ULT159" s="104"/>
      <c r="ULU159" s="105"/>
      <c r="ULV159" s="106"/>
      <c r="ULW159" s="107"/>
      <c r="ULX159" s="108"/>
      <c r="ULY159" s="129"/>
      <c r="ULZ159" s="130"/>
      <c r="UMA159" s="70"/>
      <c r="UMB159" s="104"/>
      <c r="UMC159" s="105"/>
      <c r="UMD159" s="106"/>
      <c r="UME159" s="107"/>
      <c r="UMF159" s="108"/>
      <c r="UMG159" s="129"/>
      <c r="UMH159" s="130"/>
      <c r="UMI159" s="70"/>
      <c r="UMJ159" s="104"/>
      <c r="UMK159" s="105"/>
      <c r="UML159" s="106"/>
      <c r="UMM159" s="107"/>
      <c r="UMN159" s="108"/>
      <c r="UMO159" s="129"/>
      <c r="UMP159" s="130"/>
      <c r="UMQ159" s="70"/>
      <c r="UMR159" s="104"/>
      <c r="UMS159" s="105"/>
      <c r="UMT159" s="106"/>
      <c r="UMU159" s="107"/>
      <c r="UMV159" s="108"/>
      <c r="UMW159" s="129"/>
      <c r="UMX159" s="130"/>
      <c r="UMY159" s="70"/>
      <c r="UMZ159" s="104"/>
      <c r="UNA159" s="105"/>
      <c r="UNB159" s="106"/>
      <c r="UNC159" s="107"/>
      <c r="UND159" s="108"/>
      <c r="UNE159" s="129"/>
      <c r="UNF159" s="130"/>
      <c r="UNG159" s="70"/>
      <c r="UNH159" s="104"/>
      <c r="UNI159" s="105"/>
      <c r="UNJ159" s="106"/>
      <c r="UNK159" s="107"/>
      <c r="UNL159" s="108"/>
      <c r="UNM159" s="129"/>
      <c r="UNN159" s="130"/>
      <c r="UNO159" s="70"/>
      <c r="UNP159" s="104"/>
      <c r="UNQ159" s="105"/>
      <c r="UNR159" s="106"/>
      <c r="UNS159" s="107"/>
      <c r="UNT159" s="108"/>
      <c r="UNU159" s="129"/>
      <c r="UNV159" s="130"/>
      <c r="UNW159" s="70"/>
      <c r="UNX159" s="104"/>
      <c r="UNY159" s="105"/>
      <c r="UNZ159" s="106"/>
      <c r="UOA159" s="107"/>
      <c r="UOB159" s="108"/>
      <c r="UOC159" s="129"/>
      <c r="UOD159" s="130"/>
      <c r="UOE159" s="70"/>
      <c r="UOF159" s="104"/>
      <c r="UOG159" s="105"/>
      <c r="UOH159" s="106"/>
      <c r="UOI159" s="107"/>
      <c r="UOJ159" s="108"/>
      <c r="UOK159" s="129"/>
      <c r="UOL159" s="130"/>
      <c r="UOM159" s="70"/>
      <c r="UON159" s="104"/>
      <c r="UOO159" s="105"/>
      <c r="UOP159" s="106"/>
      <c r="UOQ159" s="107"/>
      <c r="UOR159" s="108"/>
      <c r="UOS159" s="129"/>
      <c r="UOT159" s="130"/>
      <c r="UOU159" s="70"/>
      <c r="UOV159" s="104"/>
      <c r="UOW159" s="105"/>
      <c r="UOX159" s="106"/>
      <c r="UOY159" s="107"/>
      <c r="UOZ159" s="108"/>
      <c r="UPA159" s="129"/>
      <c r="UPB159" s="130"/>
      <c r="UPC159" s="70"/>
      <c r="UPD159" s="104"/>
      <c r="UPE159" s="105"/>
      <c r="UPF159" s="106"/>
      <c r="UPG159" s="107"/>
      <c r="UPH159" s="108"/>
      <c r="UPI159" s="129"/>
      <c r="UPJ159" s="130"/>
      <c r="UPK159" s="70"/>
      <c r="UPL159" s="104"/>
      <c r="UPM159" s="105"/>
      <c r="UPN159" s="106"/>
      <c r="UPO159" s="107"/>
      <c r="UPP159" s="108"/>
      <c r="UPQ159" s="129"/>
      <c r="UPR159" s="130"/>
      <c r="UPS159" s="70"/>
      <c r="UPT159" s="104"/>
      <c r="UPU159" s="105"/>
      <c r="UPV159" s="106"/>
      <c r="UPW159" s="107"/>
      <c r="UPX159" s="108"/>
      <c r="UPY159" s="129"/>
      <c r="UPZ159" s="130"/>
      <c r="UQA159" s="70"/>
      <c r="UQB159" s="104"/>
      <c r="UQC159" s="105"/>
      <c r="UQD159" s="106"/>
      <c r="UQE159" s="107"/>
      <c r="UQF159" s="108"/>
      <c r="UQG159" s="129"/>
      <c r="UQH159" s="130"/>
      <c r="UQI159" s="70"/>
      <c r="UQJ159" s="104"/>
      <c r="UQK159" s="105"/>
      <c r="UQL159" s="106"/>
      <c r="UQM159" s="107"/>
      <c r="UQN159" s="108"/>
      <c r="UQO159" s="129"/>
      <c r="UQP159" s="130"/>
      <c r="UQQ159" s="70"/>
      <c r="UQR159" s="104"/>
      <c r="UQS159" s="105"/>
      <c r="UQT159" s="106"/>
      <c r="UQU159" s="107"/>
      <c r="UQV159" s="108"/>
      <c r="UQW159" s="129"/>
      <c r="UQX159" s="130"/>
      <c r="UQY159" s="70"/>
      <c r="UQZ159" s="104"/>
      <c r="URA159" s="105"/>
      <c r="URB159" s="106"/>
      <c r="URC159" s="107"/>
      <c r="URD159" s="108"/>
      <c r="URE159" s="129"/>
      <c r="URF159" s="130"/>
      <c r="URG159" s="70"/>
      <c r="URH159" s="104"/>
      <c r="URI159" s="105"/>
      <c r="URJ159" s="106"/>
      <c r="URK159" s="107"/>
      <c r="URL159" s="108"/>
      <c r="URM159" s="129"/>
      <c r="URN159" s="130"/>
      <c r="URO159" s="70"/>
      <c r="URP159" s="104"/>
      <c r="URQ159" s="105"/>
      <c r="URR159" s="106"/>
      <c r="URS159" s="107"/>
      <c r="URT159" s="108"/>
      <c r="URU159" s="129"/>
      <c r="URV159" s="130"/>
      <c r="URW159" s="70"/>
      <c r="URX159" s="104"/>
      <c r="URY159" s="105"/>
      <c r="URZ159" s="106"/>
      <c r="USA159" s="107"/>
      <c r="USB159" s="108"/>
      <c r="USC159" s="129"/>
      <c r="USD159" s="130"/>
      <c r="USE159" s="70"/>
      <c r="USF159" s="104"/>
      <c r="USG159" s="105"/>
      <c r="USH159" s="106"/>
      <c r="USI159" s="107"/>
      <c r="USJ159" s="108"/>
      <c r="USK159" s="129"/>
      <c r="USL159" s="130"/>
      <c r="USM159" s="70"/>
      <c r="USN159" s="104"/>
      <c r="USO159" s="105"/>
      <c r="USP159" s="106"/>
      <c r="USQ159" s="107"/>
      <c r="USR159" s="108"/>
      <c r="USS159" s="129"/>
      <c r="UST159" s="130"/>
      <c r="USU159" s="70"/>
      <c r="USV159" s="104"/>
      <c r="USW159" s="105"/>
      <c r="USX159" s="106"/>
      <c r="USY159" s="107"/>
      <c r="USZ159" s="108"/>
      <c r="UTA159" s="129"/>
      <c r="UTB159" s="130"/>
      <c r="UTC159" s="70"/>
      <c r="UTD159" s="104"/>
      <c r="UTE159" s="105"/>
      <c r="UTF159" s="106"/>
      <c r="UTG159" s="107"/>
      <c r="UTH159" s="108"/>
      <c r="UTI159" s="129"/>
      <c r="UTJ159" s="130"/>
      <c r="UTK159" s="70"/>
      <c r="UTL159" s="104"/>
      <c r="UTM159" s="105"/>
      <c r="UTN159" s="106"/>
      <c r="UTO159" s="107"/>
      <c r="UTP159" s="108"/>
      <c r="UTQ159" s="129"/>
      <c r="UTR159" s="130"/>
      <c r="UTS159" s="70"/>
      <c r="UTT159" s="104"/>
      <c r="UTU159" s="105"/>
      <c r="UTV159" s="106"/>
      <c r="UTW159" s="107"/>
      <c r="UTX159" s="108"/>
      <c r="UTY159" s="129"/>
      <c r="UTZ159" s="130"/>
      <c r="UUA159" s="70"/>
      <c r="UUB159" s="104"/>
      <c r="UUC159" s="105"/>
      <c r="UUD159" s="106"/>
      <c r="UUE159" s="107"/>
      <c r="UUF159" s="108"/>
      <c r="UUG159" s="129"/>
      <c r="UUH159" s="130"/>
      <c r="UUI159" s="70"/>
      <c r="UUJ159" s="104"/>
      <c r="UUK159" s="105"/>
      <c r="UUL159" s="106"/>
      <c r="UUM159" s="107"/>
      <c r="UUN159" s="108"/>
      <c r="UUO159" s="129"/>
      <c r="UUP159" s="130"/>
      <c r="UUQ159" s="70"/>
      <c r="UUR159" s="104"/>
      <c r="UUS159" s="105"/>
      <c r="UUT159" s="106"/>
      <c r="UUU159" s="107"/>
      <c r="UUV159" s="108"/>
      <c r="UUW159" s="129"/>
      <c r="UUX159" s="130"/>
      <c r="UUY159" s="70"/>
      <c r="UUZ159" s="104"/>
      <c r="UVA159" s="105"/>
      <c r="UVB159" s="106"/>
      <c r="UVC159" s="107"/>
      <c r="UVD159" s="108"/>
      <c r="UVE159" s="129"/>
      <c r="UVF159" s="130"/>
      <c r="UVG159" s="70"/>
      <c r="UVH159" s="104"/>
      <c r="UVI159" s="105"/>
      <c r="UVJ159" s="106"/>
      <c r="UVK159" s="107"/>
      <c r="UVL159" s="108"/>
      <c r="UVM159" s="129"/>
      <c r="UVN159" s="130"/>
      <c r="UVO159" s="70"/>
      <c r="UVP159" s="104"/>
      <c r="UVQ159" s="105"/>
      <c r="UVR159" s="106"/>
      <c r="UVS159" s="107"/>
      <c r="UVT159" s="108"/>
      <c r="UVU159" s="129"/>
      <c r="UVV159" s="130"/>
      <c r="UVW159" s="70"/>
      <c r="UVX159" s="104"/>
      <c r="UVY159" s="105"/>
      <c r="UVZ159" s="106"/>
      <c r="UWA159" s="107"/>
      <c r="UWB159" s="108"/>
      <c r="UWC159" s="129"/>
      <c r="UWD159" s="130"/>
      <c r="UWE159" s="70"/>
      <c r="UWF159" s="104"/>
      <c r="UWG159" s="105"/>
      <c r="UWH159" s="106"/>
      <c r="UWI159" s="107"/>
      <c r="UWJ159" s="108"/>
      <c r="UWK159" s="129"/>
      <c r="UWL159" s="130"/>
      <c r="UWM159" s="70"/>
      <c r="UWN159" s="104"/>
      <c r="UWO159" s="105"/>
      <c r="UWP159" s="106"/>
      <c r="UWQ159" s="107"/>
      <c r="UWR159" s="108"/>
      <c r="UWS159" s="129"/>
      <c r="UWT159" s="130"/>
      <c r="UWU159" s="70"/>
      <c r="UWV159" s="104"/>
      <c r="UWW159" s="105"/>
      <c r="UWX159" s="106"/>
      <c r="UWY159" s="107"/>
      <c r="UWZ159" s="108"/>
      <c r="UXA159" s="129"/>
      <c r="UXB159" s="130"/>
      <c r="UXC159" s="70"/>
      <c r="UXD159" s="104"/>
      <c r="UXE159" s="105"/>
      <c r="UXF159" s="106"/>
      <c r="UXG159" s="107"/>
      <c r="UXH159" s="108"/>
      <c r="UXI159" s="129"/>
      <c r="UXJ159" s="130"/>
      <c r="UXK159" s="70"/>
      <c r="UXL159" s="104"/>
      <c r="UXM159" s="105"/>
      <c r="UXN159" s="106"/>
      <c r="UXO159" s="107"/>
      <c r="UXP159" s="108"/>
      <c r="UXQ159" s="129"/>
      <c r="UXR159" s="130"/>
      <c r="UXS159" s="70"/>
      <c r="UXT159" s="104"/>
      <c r="UXU159" s="105"/>
      <c r="UXV159" s="106"/>
      <c r="UXW159" s="107"/>
      <c r="UXX159" s="108"/>
      <c r="UXY159" s="129"/>
      <c r="UXZ159" s="130"/>
      <c r="UYA159" s="70"/>
      <c r="UYB159" s="104"/>
      <c r="UYC159" s="105"/>
      <c r="UYD159" s="106"/>
      <c r="UYE159" s="107"/>
      <c r="UYF159" s="108"/>
      <c r="UYG159" s="129"/>
      <c r="UYH159" s="130"/>
      <c r="UYI159" s="70"/>
      <c r="UYJ159" s="104"/>
      <c r="UYK159" s="105"/>
      <c r="UYL159" s="106"/>
      <c r="UYM159" s="107"/>
      <c r="UYN159" s="108"/>
      <c r="UYO159" s="129"/>
      <c r="UYP159" s="130"/>
      <c r="UYQ159" s="70"/>
      <c r="UYR159" s="104"/>
      <c r="UYS159" s="105"/>
      <c r="UYT159" s="106"/>
      <c r="UYU159" s="107"/>
      <c r="UYV159" s="108"/>
      <c r="UYW159" s="129"/>
      <c r="UYX159" s="130"/>
      <c r="UYY159" s="70"/>
      <c r="UYZ159" s="104"/>
      <c r="UZA159" s="105"/>
      <c r="UZB159" s="106"/>
      <c r="UZC159" s="107"/>
      <c r="UZD159" s="108"/>
      <c r="UZE159" s="129"/>
      <c r="UZF159" s="130"/>
      <c r="UZG159" s="70"/>
      <c r="UZH159" s="104"/>
      <c r="UZI159" s="105"/>
      <c r="UZJ159" s="106"/>
      <c r="UZK159" s="107"/>
      <c r="UZL159" s="108"/>
      <c r="UZM159" s="129"/>
      <c r="UZN159" s="130"/>
      <c r="UZO159" s="70"/>
      <c r="UZP159" s="104"/>
      <c r="UZQ159" s="105"/>
      <c r="UZR159" s="106"/>
      <c r="UZS159" s="107"/>
      <c r="UZT159" s="108"/>
      <c r="UZU159" s="129"/>
      <c r="UZV159" s="130"/>
      <c r="UZW159" s="70"/>
      <c r="UZX159" s="104"/>
      <c r="UZY159" s="105"/>
      <c r="UZZ159" s="106"/>
      <c r="VAA159" s="107"/>
      <c r="VAB159" s="108"/>
      <c r="VAC159" s="129"/>
      <c r="VAD159" s="130"/>
      <c r="VAE159" s="70"/>
      <c r="VAF159" s="104"/>
      <c r="VAG159" s="105"/>
      <c r="VAH159" s="106"/>
      <c r="VAI159" s="107"/>
      <c r="VAJ159" s="108"/>
      <c r="VAK159" s="129"/>
      <c r="VAL159" s="130"/>
      <c r="VAM159" s="70"/>
      <c r="VAN159" s="104"/>
      <c r="VAO159" s="105"/>
      <c r="VAP159" s="106"/>
      <c r="VAQ159" s="107"/>
      <c r="VAR159" s="108"/>
      <c r="VAS159" s="129"/>
      <c r="VAT159" s="130"/>
      <c r="VAU159" s="70"/>
      <c r="VAV159" s="104"/>
      <c r="VAW159" s="105"/>
      <c r="VAX159" s="106"/>
      <c r="VAY159" s="107"/>
      <c r="VAZ159" s="108"/>
      <c r="VBA159" s="129"/>
      <c r="VBB159" s="130"/>
      <c r="VBC159" s="70"/>
      <c r="VBD159" s="104"/>
      <c r="VBE159" s="105"/>
      <c r="VBF159" s="106"/>
      <c r="VBG159" s="107"/>
      <c r="VBH159" s="108"/>
      <c r="VBI159" s="129"/>
      <c r="VBJ159" s="130"/>
      <c r="VBK159" s="70"/>
      <c r="VBL159" s="104"/>
      <c r="VBM159" s="105"/>
      <c r="VBN159" s="106"/>
      <c r="VBO159" s="107"/>
      <c r="VBP159" s="108"/>
      <c r="VBQ159" s="129"/>
      <c r="VBR159" s="130"/>
      <c r="VBS159" s="70"/>
      <c r="VBT159" s="104"/>
      <c r="VBU159" s="105"/>
      <c r="VBV159" s="106"/>
      <c r="VBW159" s="107"/>
      <c r="VBX159" s="108"/>
      <c r="VBY159" s="129"/>
      <c r="VBZ159" s="130"/>
      <c r="VCA159" s="70"/>
      <c r="VCB159" s="104"/>
      <c r="VCC159" s="105"/>
      <c r="VCD159" s="106"/>
      <c r="VCE159" s="107"/>
      <c r="VCF159" s="108"/>
      <c r="VCG159" s="129"/>
      <c r="VCH159" s="130"/>
      <c r="VCI159" s="70"/>
      <c r="VCJ159" s="104"/>
      <c r="VCK159" s="105"/>
      <c r="VCL159" s="106"/>
      <c r="VCM159" s="107"/>
      <c r="VCN159" s="108"/>
      <c r="VCO159" s="129"/>
      <c r="VCP159" s="130"/>
      <c r="VCQ159" s="70"/>
      <c r="VCR159" s="104"/>
      <c r="VCS159" s="105"/>
      <c r="VCT159" s="106"/>
      <c r="VCU159" s="107"/>
      <c r="VCV159" s="108"/>
      <c r="VCW159" s="129"/>
      <c r="VCX159" s="130"/>
      <c r="VCY159" s="70"/>
      <c r="VCZ159" s="104"/>
      <c r="VDA159" s="105"/>
      <c r="VDB159" s="106"/>
      <c r="VDC159" s="107"/>
      <c r="VDD159" s="108"/>
      <c r="VDE159" s="129"/>
      <c r="VDF159" s="130"/>
      <c r="VDG159" s="70"/>
      <c r="VDH159" s="104"/>
      <c r="VDI159" s="105"/>
      <c r="VDJ159" s="106"/>
      <c r="VDK159" s="107"/>
      <c r="VDL159" s="108"/>
      <c r="VDM159" s="129"/>
      <c r="VDN159" s="130"/>
      <c r="VDO159" s="70"/>
      <c r="VDP159" s="104"/>
      <c r="VDQ159" s="105"/>
      <c r="VDR159" s="106"/>
      <c r="VDS159" s="107"/>
      <c r="VDT159" s="108"/>
      <c r="VDU159" s="129"/>
      <c r="VDV159" s="130"/>
      <c r="VDW159" s="70"/>
      <c r="VDX159" s="104"/>
      <c r="VDY159" s="105"/>
      <c r="VDZ159" s="106"/>
      <c r="VEA159" s="107"/>
      <c r="VEB159" s="108"/>
      <c r="VEC159" s="129"/>
      <c r="VED159" s="130"/>
      <c r="VEE159" s="70"/>
      <c r="VEF159" s="104"/>
      <c r="VEG159" s="105"/>
      <c r="VEH159" s="106"/>
      <c r="VEI159" s="107"/>
      <c r="VEJ159" s="108"/>
      <c r="VEK159" s="129"/>
      <c r="VEL159" s="130"/>
      <c r="VEM159" s="70"/>
      <c r="VEN159" s="104"/>
      <c r="VEO159" s="105"/>
      <c r="VEP159" s="106"/>
      <c r="VEQ159" s="107"/>
      <c r="VER159" s="108"/>
      <c r="VES159" s="129"/>
      <c r="VET159" s="130"/>
      <c r="VEU159" s="70"/>
      <c r="VEV159" s="104"/>
      <c r="VEW159" s="105"/>
      <c r="VEX159" s="106"/>
      <c r="VEY159" s="107"/>
      <c r="VEZ159" s="108"/>
      <c r="VFA159" s="129"/>
      <c r="VFB159" s="130"/>
      <c r="VFC159" s="70"/>
      <c r="VFD159" s="104"/>
      <c r="VFE159" s="105"/>
      <c r="VFF159" s="106"/>
      <c r="VFG159" s="107"/>
      <c r="VFH159" s="108"/>
      <c r="VFI159" s="129"/>
      <c r="VFJ159" s="130"/>
      <c r="VFK159" s="70"/>
      <c r="VFL159" s="104"/>
      <c r="VFM159" s="105"/>
      <c r="VFN159" s="106"/>
      <c r="VFO159" s="107"/>
      <c r="VFP159" s="108"/>
      <c r="VFQ159" s="129"/>
      <c r="VFR159" s="130"/>
      <c r="VFS159" s="70"/>
      <c r="VFT159" s="104"/>
      <c r="VFU159" s="105"/>
      <c r="VFV159" s="106"/>
      <c r="VFW159" s="107"/>
      <c r="VFX159" s="108"/>
      <c r="VFY159" s="129"/>
      <c r="VFZ159" s="130"/>
      <c r="VGA159" s="70"/>
      <c r="VGB159" s="104"/>
      <c r="VGC159" s="105"/>
      <c r="VGD159" s="106"/>
      <c r="VGE159" s="107"/>
      <c r="VGF159" s="108"/>
      <c r="VGG159" s="129"/>
      <c r="VGH159" s="130"/>
      <c r="VGI159" s="70"/>
      <c r="VGJ159" s="104"/>
      <c r="VGK159" s="105"/>
      <c r="VGL159" s="106"/>
      <c r="VGM159" s="107"/>
      <c r="VGN159" s="108"/>
      <c r="VGO159" s="129"/>
      <c r="VGP159" s="130"/>
      <c r="VGQ159" s="70"/>
      <c r="VGR159" s="104"/>
      <c r="VGS159" s="105"/>
      <c r="VGT159" s="106"/>
      <c r="VGU159" s="107"/>
      <c r="VGV159" s="108"/>
      <c r="VGW159" s="129"/>
      <c r="VGX159" s="130"/>
      <c r="VGY159" s="70"/>
      <c r="VGZ159" s="104"/>
      <c r="VHA159" s="105"/>
      <c r="VHB159" s="106"/>
      <c r="VHC159" s="107"/>
      <c r="VHD159" s="108"/>
      <c r="VHE159" s="129"/>
      <c r="VHF159" s="130"/>
      <c r="VHG159" s="70"/>
      <c r="VHH159" s="104"/>
      <c r="VHI159" s="105"/>
      <c r="VHJ159" s="106"/>
      <c r="VHK159" s="107"/>
      <c r="VHL159" s="108"/>
      <c r="VHM159" s="129"/>
      <c r="VHN159" s="130"/>
      <c r="VHO159" s="70"/>
      <c r="VHP159" s="104"/>
      <c r="VHQ159" s="105"/>
      <c r="VHR159" s="106"/>
      <c r="VHS159" s="107"/>
      <c r="VHT159" s="108"/>
      <c r="VHU159" s="129"/>
      <c r="VHV159" s="130"/>
      <c r="VHW159" s="70"/>
      <c r="VHX159" s="104"/>
      <c r="VHY159" s="105"/>
      <c r="VHZ159" s="106"/>
      <c r="VIA159" s="107"/>
      <c r="VIB159" s="108"/>
      <c r="VIC159" s="129"/>
      <c r="VID159" s="130"/>
      <c r="VIE159" s="70"/>
      <c r="VIF159" s="104"/>
      <c r="VIG159" s="105"/>
      <c r="VIH159" s="106"/>
      <c r="VII159" s="107"/>
      <c r="VIJ159" s="108"/>
      <c r="VIK159" s="129"/>
      <c r="VIL159" s="130"/>
      <c r="VIM159" s="70"/>
      <c r="VIN159" s="104"/>
      <c r="VIO159" s="105"/>
      <c r="VIP159" s="106"/>
      <c r="VIQ159" s="107"/>
      <c r="VIR159" s="108"/>
      <c r="VIS159" s="129"/>
      <c r="VIT159" s="130"/>
      <c r="VIU159" s="70"/>
      <c r="VIV159" s="104"/>
      <c r="VIW159" s="105"/>
      <c r="VIX159" s="106"/>
      <c r="VIY159" s="107"/>
      <c r="VIZ159" s="108"/>
      <c r="VJA159" s="129"/>
      <c r="VJB159" s="130"/>
      <c r="VJC159" s="70"/>
      <c r="VJD159" s="104"/>
      <c r="VJE159" s="105"/>
      <c r="VJF159" s="106"/>
      <c r="VJG159" s="107"/>
      <c r="VJH159" s="108"/>
      <c r="VJI159" s="129"/>
      <c r="VJJ159" s="130"/>
      <c r="VJK159" s="70"/>
      <c r="VJL159" s="104"/>
      <c r="VJM159" s="105"/>
      <c r="VJN159" s="106"/>
      <c r="VJO159" s="107"/>
      <c r="VJP159" s="108"/>
      <c r="VJQ159" s="129"/>
      <c r="VJR159" s="130"/>
      <c r="VJS159" s="70"/>
      <c r="VJT159" s="104"/>
      <c r="VJU159" s="105"/>
      <c r="VJV159" s="106"/>
      <c r="VJW159" s="107"/>
      <c r="VJX159" s="108"/>
      <c r="VJY159" s="129"/>
      <c r="VJZ159" s="130"/>
      <c r="VKA159" s="70"/>
      <c r="VKB159" s="104"/>
      <c r="VKC159" s="105"/>
      <c r="VKD159" s="106"/>
      <c r="VKE159" s="107"/>
      <c r="VKF159" s="108"/>
      <c r="VKG159" s="129"/>
      <c r="VKH159" s="130"/>
      <c r="VKI159" s="70"/>
      <c r="VKJ159" s="104"/>
      <c r="VKK159" s="105"/>
      <c r="VKL159" s="106"/>
      <c r="VKM159" s="107"/>
      <c r="VKN159" s="108"/>
      <c r="VKO159" s="129"/>
      <c r="VKP159" s="130"/>
      <c r="VKQ159" s="70"/>
      <c r="VKR159" s="104"/>
      <c r="VKS159" s="105"/>
      <c r="VKT159" s="106"/>
      <c r="VKU159" s="107"/>
      <c r="VKV159" s="108"/>
      <c r="VKW159" s="129"/>
      <c r="VKX159" s="130"/>
      <c r="VKY159" s="70"/>
      <c r="VKZ159" s="104"/>
      <c r="VLA159" s="105"/>
      <c r="VLB159" s="106"/>
      <c r="VLC159" s="107"/>
      <c r="VLD159" s="108"/>
      <c r="VLE159" s="129"/>
      <c r="VLF159" s="130"/>
      <c r="VLG159" s="70"/>
      <c r="VLH159" s="104"/>
      <c r="VLI159" s="105"/>
      <c r="VLJ159" s="106"/>
      <c r="VLK159" s="107"/>
      <c r="VLL159" s="108"/>
      <c r="VLM159" s="129"/>
      <c r="VLN159" s="130"/>
      <c r="VLO159" s="70"/>
      <c r="VLP159" s="104"/>
      <c r="VLQ159" s="105"/>
      <c r="VLR159" s="106"/>
      <c r="VLS159" s="107"/>
      <c r="VLT159" s="108"/>
      <c r="VLU159" s="129"/>
      <c r="VLV159" s="130"/>
      <c r="VLW159" s="70"/>
      <c r="VLX159" s="104"/>
      <c r="VLY159" s="105"/>
      <c r="VLZ159" s="106"/>
      <c r="VMA159" s="107"/>
      <c r="VMB159" s="108"/>
      <c r="VMC159" s="129"/>
      <c r="VMD159" s="130"/>
      <c r="VME159" s="70"/>
      <c r="VMF159" s="104"/>
      <c r="VMG159" s="105"/>
      <c r="VMH159" s="106"/>
      <c r="VMI159" s="107"/>
      <c r="VMJ159" s="108"/>
      <c r="VMK159" s="129"/>
      <c r="VML159" s="130"/>
      <c r="VMM159" s="70"/>
      <c r="VMN159" s="104"/>
      <c r="VMO159" s="105"/>
      <c r="VMP159" s="106"/>
      <c r="VMQ159" s="107"/>
      <c r="VMR159" s="108"/>
      <c r="VMS159" s="129"/>
      <c r="VMT159" s="130"/>
      <c r="VMU159" s="70"/>
      <c r="VMV159" s="104"/>
      <c r="VMW159" s="105"/>
      <c r="VMX159" s="106"/>
      <c r="VMY159" s="107"/>
      <c r="VMZ159" s="108"/>
      <c r="VNA159" s="129"/>
      <c r="VNB159" s="130"/>
      <c r="VNC159" s="70"/>
      <c r="VND159" s="104"/>
      <c r="VNE159" s="105"/>
      <c r="VNF159" s="106"/>
      <c r="VNG159" s="107"/>
      <c r="VNH159" s="108"/>
      <c r="VNI159" s="129"/>
      <c r="VNJ159" s="130"/>
      <c r="VNK159" s="70"/>
      <c r="VNL159" s="104"/>
      <c r="VNM159" s="105"/>
      <c r="VNN159" s="106"/>
      <c r="VNO159" s="107"/>
      <c r="VNP159" s="108"/>
      <c r="VNQ159" s="129"/>
      <c r="VNR159" s="130"/>
      <c r="VNS159" s="70"/>
      <c r="VNT159" s="104"/>
      <c r="VNU159" s="105"/>
      <c r="VNV159" s="106"/>
      <c r="VNW159" s="107"/>
      <c r="VNX159" s="108"/>
      <c r="VNY159" s="129"/>
      <c r="VNZ159" s="130"/>
      <c r="VOA159" s="70"/>
      <c r="VOB159" s="104"/>
      <c r="VOC159" s="105"/>
      <c r="VOD159" s="106"/>
      <c r="VOE159" s="107"/>
      <c r="VOF159" s="108"/>
      <c r="VOG159" s="129"/>
      <c r="VOH159" s="130"/>
      <c r="VOI159" s="70"/>
      <c r="VOJ159" s="104"/>
      <c r="VOK159" s="105"/>
      <c r="VOL159" s="106"/>
      <c r="VOM159" s="107"/>
      <c r="VON159" s="108"/>
      <c r="VOO159" s="129"/>
      <c r="VOP159" s="130"/>
      <c r="VOQ159" s="70"/>
      <c r="VOR159" s="104"/>
      <c r="VOS159" s="105"/>
      <c r="VOT159" s="106"/>
      <c r="VOU159" s="107"/>
      <c r="VOV159" s="108"/>
      <c r="VOW159" s="129"/>
      <c r="VOX159" s="130"/>
      <c r="VOY159" s="70"/>
      <c r="VOZ159" s="104"/>
      <c r="VPA159" s="105"/>
      <c r="VPB159" s="106"/>
      <c r="VPC159" s="107"/>
      <c r="VPD159" s="108"/>
      <c r="VPE159" s="129"/>
      <c r="VPF159" s="130"/>
      <c r="VPG159" s="70"/>
      <c r="VPH159" s="104"/>
      <c r="VPI159" s="105"/>
      <c r="VPJ159" s="106"/>
      <c r="VPK159" s="107"/>
      <c r="VPL159" s="108"/>
      <c r="VPM159" s="129"/>
      <c r="VPN159" s="130"/>
      <c r="VPO159" s="70"/>
      <c r="VPP159" s="104"/>
      <c r="VPQ159" s="105"/>
      <c r="VPR159" s="106"/>
      <c r="VPS159" s="107"/>
      <c r="VPT159" s="108"/>
      <c r="VPU159" s="129"/>
      <c r="VPV159" s="130"/>
      <c r="VPW159" s="70"/>
      <c r="VPX159" s="104"/>
      <c r="VPY159" s="105"/>
      <c r="VPZ159" s="106"/>
      <c r="VQA159" s="107"/>
      <c r="VQB159" s="108"/>
      <c r="VQC159" s="129"/>
      <c r="VQD159" s="130"/>
      <c r="VQE159" s="70"/>
      <c r="VQF159" s="104"/>
      <c r="VQG159" s="105"/>
      <c r="VQH159" s="106"/>
      <c r="VQI159" s="107"/>
      <c r="VQJ159" s="108"/>
      <c r="VQK159" s="129"/>
      <c r="VQL159" s="130"/>
      <c r="VQM159" s="70"/>
      <c r="VQN159" s="104"/>
      <c r="VQO159" s="105"/>
      <c r="VQP159" s="106"/>
      <c r="VQQ159" s="107"/>
      <c r="VQR159" s="108"/>
      <c r="VQS159" s="129"/>
      <c r="VQT159" s="130"/>
      <c r="VQU159" s="70"/>
      <c r="VQV159" s="104"/>
      <c r="VQW159" s="105"/>
      <c r="VQX159" s="106"/>
      <c r="VQY159" s="107"/>
      <c r="VQZ159" s="108"/>
      <c r="VRA159" s="129"/>
      <c r="VRB159" s="130"/>
      <c r="VRC159" s="70"/>
      <c r="VRD159" s="104"/>
      <c r="VRE159" s="105"/>
      <c r="VRF159" s="106"/>
      <c r="VRG159" s="107"/>
      <c r="VRH159" s="108"/>
      <c r="VRI159" s="129"/>
      <c r="VRJ159" s="130"/>
      <c r="VRK159" s="70"/>
      <c r="VRL159" s="104"/>
      <c r="VRM159" s="105"/>
      <c r="VRN159" s="106"/>
      <c r="VRO159" s="107"/>
      <c r="VRP159" s="108"/>
      <c r="VRQ159" s="129"/>
      <c r="VRR159" s="130"/>
      <c r="VRS159" s="70"/>
      <c r="VRT159" s="104"/>
      <c r="VRU159" s="105"/>
      <c r="VRV159" s="106"/>
      <c r="VRW159" s="107"/>
      <c r="VRX159" s="108"/>
      <c r="VRY159" s="129"/>
      <c r="VRZ159" s="130"/>
      <c r="VSA159" s="70"/>
      <c r="VSB159" s="104"/>
      <c r="VSC159" s="105"/>
      <c r="VSD159" s="106"/>
      <c r="VSE159" s="107"/>
      <c r="VSF159" s="108"/>
      <c r="VSG159" s="129"/>
      <c r="VSH159" s="130"/>
      <c r="VSI159" s="70"/>
      <c r="VSJ159" s="104"/>
      <c r="VSK159" s="105"/>
      <c r="VSL159" s="106"/>
      <c r="VSM159" s="107"/>
      <c r="VSN159" s="108"/>
      <c r="VSO159" s="129"/>
      <c r="VSP159" s="130"/>
      <c r="VSQ159" s="70"/>
      <c r="VSR159" s="104"/>
      <c r="VSS159" s="105"/>
      <c r="VST159" s="106"/>
      <c r="VSU159" s="107"/>
      <c r="VSV159" s="108"/>
      <c r="VSW159" s="129"/>
      <c r="VSX159" s="130"/>
      <c r="VSY159" s="70"/>
      <c r="VSZ159" s="104"/>
      <c r="VTA159" s="105"/>
      <c r="VTB159" s="106"/>
      <c r="VTC159" s="107"/>
      <c r="VTD159" s="108"/>
      <c r="VTE159" s="129"/>
      <c r="VTF159" s="130"/>
      <c r="VTG159" s="70"/>
      <c r="VTH159" s="104"/>
      <c r="VTI159" s="105"/>
      <c r="VTJ159" s="106"/>
      <c r="VTK159" s="107"/>
      <c r="VTL159" s="108"/>
      <c r="VTM159" s="129"/>
      <c r="VTN159" s="130"/>
      <c r="VTO159" s="70"/>
      <c r="VTP159" s="104"/>
      <c r="VTQ159" s="105"/>
      <c r="VTR159" s="106"/>
      <c r="VTS159" s="107"/>
      <c r="VTT159" s="108"/>
      <c r="VTU159" s="129"/>
      <c r="VTV159" s="130"/>
      <c r="VTW159" s="70"/>
      <c r="VTX159" s="104"/>
      <c r="VTY159" s="105"/>
      <c r="VTZ159" s="106"/>
      <c r="VUA159" s="107"/>
      <c r="VUB159" s="108"/>
      <c r="VUC159" s="129"/>
      <c r="VUD159" s="130"/>
      <c r="VUE159" s="70"/>
      <c r="VUF159" s="104"/>
      <c r="VUG159" s="105"/>
      <c r="VUH159" s="106"/>
      <c r="VUI159" s="107"/>
      <c r="VUJ159" s="108"/>
      <c r="VUK159" s="129"/>
      <c r="VUL159" s="130"/>
      <c r="VUM159" s="70"/>
      <c r="VUN159" s="104"/>
      <c r="VUO159" s="105"/>
      <c r="VUP159" s="106"/>
      <c r="VUQ159" s="107"/>
      <c r="VUR159" s="108"/>
      <c r="VUS159" s="129"/>
      <c r="VUT159" s="130"/>
      <c r="VUU159" s="70"/>
      <c r="VUV159" s="104"/>
      <c r="VUW159" s="105"/>
      <c r="VUX159" s="106"/>
      <c r="VUY159" s="107"/>
      <c r="VUZ159" s="108"/>
      <c r="VVA159" s="129"/>
      <c r="VVB159" s="130"/>
      <c r="VVC159" s="70"/>
      <c r="VVD159" s="104"/>
      <c r="VVE159" s="105"/>
      <c r="VVF159" s="106"/>
      <c r="VVG159" s="107"/>
      <c r="VVH159" s="108"/>
      <c r="VVI159" s="129"/>
      <c r="VVJ159" s="130"/>
      <c r="VVK159" s="70"/>
      <c r="VVL159" s="104"/>
      <c r="VVM159" s="105"/>
      <c r="VVN159" s="106"/>
      <c r="VVO159" s="107"/>
      <c r="VVP159" s="108"/>
      <c r="VVQ159" s="129"/>
      <c r="VVR159" s="130"/>
      <c r="VVS159" s="70"/>
      <c r="VVT159" s="104"/>
      <c r="VVU159" s="105"/>
      <c r="VVV159" s="106"/>
      <c r="VVW159" s="107"/>
      <c r="VVX159" s="108"/>
      <c r="VVY159" s="129"/>
      <c r="VVZ159" s="130"/>
      <c r="VWA159" s="70"/>
      <c r="VWB159" s="104"/>
      <c r="VWC159" s="105"/>
      <c r="VWD159" s="106"/>
      <c r="VWE159" s="107"/>
      <c r="VWF159" s="108"/>
      <c r="VWG159" s="129"/>
      <c r="VWH159" s="130"/>
      <c r="VWI159" s="70"/>
      <c r="VWJ159" s="104"/>
      <c r="VWK159" s="105"/>
      <c r="VWL159" s="106"/>
      <c r="VWM159" s="107"/>
      <c r="VWN159" s="108"/>
      <c r="VWO159" s="129"/>
      <c r="VWP159" s="130"/>
      <c r="VWQ159" s="70"/>
      <c r="VWR159" s="104"/>
      <c r="VWS159" s="105"/>
      <c r="VWT159" s="106"/>
      <c r="VWU159" s="107"/>
      <c r="VWV159" s="108"/>
      <c r="VWW159" s="129"/>
      <c r="VWX159" s="130"/>
      <c r="VWY159" s="70"/>
      <c r="VWZ159" s="104"/>
      <c r="VXA159" s="105"/>
      <c r="VXB159" s="106"/>
      <c r="VXC159" s="107"/>
      <c r="VXD159" s="108"/>
      <c r="VXE159" s="129"/>
      <c r="VXF159" s="130"/>
      <c r="VXG159" s="70"/>
      <c r="VXH159" s="104"/>
      <c r="VXI159" s="105"/>
      <c r="VXJ159" s="106"/>
      <c r="VXK159" s="107"/>
      <c r="VXL159" s="108"/>
      <c r="VXM159" s="129"/>
      <c r="VXN159" s="130"/>
      <c r="VXO159" s="70"/>
      <c r="VXP159" s="104"/>
      <c r="VXQ159" s="105"/>
      <c r="VXR159" s="106"/>
      <c r="VXS159" s="107"/>
      <c r="VXT159" s="108"/>
      <c r="VXU159" s="129"/>
      <c r="VXV159" s="130"/>
      <c r="VXW159" s="70"/>
      <c r="VXX159" s="104"/>
      <c r="VXY159" s="105"/>
      <c r="VXZ159" s="106"/>
      <c r="VYA159" s="107"/>
      <c r="VYB159" s="108"/>
      <c r="VYC159" s="129"/>
      <c r="VYD159" s="130"/>
      <c r="VYE159" s="70"/>
      <c r="VYF159" s="104"/>
      <c r="VYG159" s="105"/>
      <c r="VYH159" s="106"/>
      <c r="VYI159" s="107"/>
      <c r="VYJ159" s="108"/>
      <c r="VYK159" s="129"/>
      <c r="VYL159" s="130"/>
      <c r="VYM159" s="70"/>
      <c r="VYN159" s="104"/>
      <c r="VYO159" s="105"/>
      <c r="VYP159" s="106"/>
      <c r="VYQ159" s="107"/>
      <c r="VYR159" s="108"/>
      <c r="VYS159" s="129"/>
      <c r="VYT159" s="130"/>
      <c r="VYU159" s="70"/>
      <c r="VYV159" s="104"/>
      <c r="VYW159" s="105"/>
      <c r="VYX159" s="106"/>
      <c r="VYY159" s="107"/>
      <c r="VYZ159" s="108"/>
      <c r="VZA159" s="129"/>
      <c r="VZB159" s="130"/>
      <c r="VZC159" s="70"/>
      <c r="VZD159" s="104"/>
      <c r="VZE159" s="105"/>
      <c r="VZF159" s="106"/>
      <c r="VZG159" s="107"/>
      <c r="VZH159" s="108"/>
      <c r="VZI159" s="129"/>
      <c r="VZJ159" s="130"/>
      <c r="VZK159" s="70"/>
      <c r="VZL159" s="104"/>
      <c r="VZM159" s="105"/>
      <c r="VZN159" s="106"/>
      <c r="VZO159" s="107"/>
      <c r="VZP159" s="108"/>
      <c r="VZQ159" s="129"/>
      <c r="VZR159" s="130"/>
      <c r="VZS159" s="70"/>
      <c r="VZT159" s="104"/>
      <c r="VZU159" s="105"/>
      <c r="VZV159" s="106"/>
      <c r="VZW159" s="107"/>
      <c r="VZX159" s="108"/>
      <c r="VZY159" s="129"/>
      <c r="VZZ159" s="130"/>
      <c r="WAA159" s="70"/>
      <c r="WAB159" s="104"/>
      <c r="WAC159" s="105"/>
      <c r="WAD159" s="106"/>
      <c r="WAE159" s="107"/>
      <c r="WAF159" s="108"/>
      <c r="WAG159" s="129"/>
      <c r="WAH159" s="130"/>
      <c r="WAI159" s="70"/>
      <c r="WAJ159" s="104"/>
      <c r="WAK159" s="105"/>
      <c r="WAL159" s="106"/>
      <c r="WAM159" s="107"/>
      <c r="WAN159" s="108"/>
      <c r="WAO159" s="129"/>
      <c r="WAP159" s="130"/>
      <c r="WAQ159" s="70"/>
      <c r="WAR159" s="104"/>
      <c r="WAS159" s="105"/>
      <c r="WAT159" s="106"/>
      <c r="WAU159" s="107"/>
      <c r="WAV159" s="108"/>
      <c r="WAW159" s="129"/>
      <c r="WAX159" s="130"/>
      <c r="WAY159" s="70"/>
      <c r="WAZ159" s="104"/>
      <c r="WBA159" s="105"/>
      <c r="WBB159" s="106"/>
      <c r="WBC159" s="107"/>
      <c r="WBD159" s="108"/>
      <c r="WBE159" s="129"/>
      <c r="WBF159" s="130"/>
      <c r="WBG159" s="70"/>
      <c r="WBH159" s="104"/>
      <c r="WBI159" s="105"/>
      <c r="WBJ159" s="106"/>
      <c r="WBK159" s="107"/>
      <c r="WBL159" s="108"/>
      <c r="WBM159" s="129"/>
      <c r="WBN159" s="130"/>
      <c r="WBO159" s="70"/>
      <c r="WBP159" s="104"/>
      <c r="WBQ159" s="105"/>
      <c r="WBR159" s="106"/>
      <c r="WBS159" s="107"/>
      <c r="WBT159" s="108"/>
      <c r="WBU159" s="129"/>
      <c r="WBV159" s="130"/>
      <c r="WBW159" s="70"/>
      <c r="WBX159" s="104"/>
      <c r="WBY159" s="105"/>
      <c r="WBZ159" s="106"/>
      <c r="WCA159" s="107"/>
      <c r="WCB159" s="108"/>
      <c r="WCC159" s="129"/>
      <c r="WCD159" s="130"/>
      <c r="WCE159" s="70"/>
      <c r="WCF159" s="104"/>
      <c r="WCG159" s="105"/>
      <c r="WCH159" s="106"/>
      <c r="WCI159" s="107"/>
      <c r="WCJ159" s="108"/>
      <c r="WCK159" s="129"/>
      <c r="WCL159" s="130"/>
      <c r="WCM159" s="70"/>
      <c r="WCN159" s="104"/>
      <c r="WCO159" s="105"/>
      <c r="WCP159" s="106"/>
      <c r="WCQ159" s="107"/>
      <c r="WCR159" s="108"/>
      <c r="WCS159" s="129"/>
      <c r="WCT159" s="130"/>
      <c r="WCU159" s="70"/>
      <c r="WCV159" s="104"/>
      <c r="WCW159" s="105"/>
      <c r="WCX159" s="106"/>
      <c r="WCY159" s="107"/>
      <c r="WCZ159" s="108"/>
      <c r="WDA159" s="129"/>
      <c r="WDB159" s="130"/>
      <c r="WDC159" s="70"/>
      <c r="WDD159" s="104"/>
      <c r="WDE159" s="105"/>
      <c r="WDF159" s="106"/>
      <c r="WDG159" s="107"/>
      <c r="WDH159" s="108"/>
      <c r="WDI159" s="129"/>
      <c r="WDJ159" s="130"/>
      <c r="WDK159" s="70"/>
      <c r="WDL159" s="104"/>
      <c r="WDM159" s="105"/>
      <c r="WDN159" s="106"/>
      <c r="WDO159" s="107"/>
      <c r="WDP159" s="108"/>
      <c r="WDQ159" s="129"/>
      <c r="WDR159" s="130"/>
      <c r="WDS159" s="70"/>
      <c r="WDT159" s="104"/>
      <c r="WDU159" s="105"/>
      <c r="WDV159" s="106"/>
      <c r="WDW159" s="107"/>
      <c r="WDX159" s="108"/>
      <c r="WDY159" s="129"/>
      <c r="WDZ159" s="130"/>
      <c r="WEA159" s="70"/>
      <c r="WEB159" s="104"/>
      <c r="WEC159" s="105"/>
      <c r="WED159" s="106"/>
      <c r="WEE159" s="107"/>
      <c r="WEF159" s="108"/>
      <c r="WEG159" s="129"/>
      <c r="WEH159" s="130"/>
      <c r="WEI159" s="70"/>
      <c r="WEJ159" s="104"/>
      <c r="WEK159" s="105"/>
      <c r="WEL159" s="106"/>
      <c r="WEM159" s="107"/>
      <c r="WEN159" s="108"/>
      <c r="WEO159" s="129"/>
      <c r="WEP159" s="130"/>
      <c r="WEQ159" s="70"/>
      <c r="WER159" s="104"/>
      <c r="WES159" s="105"/>
      <c r="WET159" s="106"/>
      <c r="WEU159" s="107"/>
      <c r="WEV159" s="108"/>
      <c r="WEW159" s="129"/>
      <c r="WEX159" s="130"/>
      <c r="WEY159" s="70"/>
      <c r="WEZ159" s="104"/>
      <c r="WFA159" s="105"/>
      <c r="WFB159" s="106"/>
      <c r="WFC159" s="107"/>
      <c r="WFD159" s="108"/>
      <c r="WFE159" s="129"/>
      <c r="WFF159" s="130"/>
      <c r="WFG159" s="70"/>
      <c r="WFH159" s="104"/>
      <c r="WFI159" s="105"/>
      <c r="WFJ159" s="106"/>
      <c r="WFK159" s="107"/>
      <c r="WFL159" s="108"/>
      <c r="WFM159" s="129"/>
      <c r="WFN159" s="130"/>
      <c r="WFO159" s="70"/>
      <c r="WFP159" s="104"/>
      <c r="WFQ159" s="105"/>
      <c r="WFR159" s="106"/>
      <c r="WFS159" s="107"/>
      <c r="WFT159" s="108"/>
      <c r="WFU159" s="129"/>
      <c r="WFV159" s="130"/>
      <c r="WFW159" s="70"/>
      <c r="WFX159" s="104"/>
      <c r="WFY159" s="105"/>
      <c r="WFZ159" s="106"/>
      <c r="WGA159" s="107"/>
      <c r="WGB159" s="108"/>
      <c r="WGC159" s="129"/>
      <c r="WGD159" s="130"/>
      <c r="WGE159" s="70"/>
      <c r="WGF159" s="104"/>
      <c r="WGG159" s="105"/>
      <c r="WGH159" s="106"/>
      <c r="WGI159" s="107"/>
      <c r="WGJ159" s="108"/>
      <c r="WGK159" s="129"/>
      <c r="WGL159" s="130"/>
      <c r="WGM159" s="70"/>
      <c r="WGN159" s="104"/>
      <c r="WGO159" s="105"/>
      <c r="WGP159" s="106"/>
      <c r="WGQ159" s="107"/>
      <c r="WGR159" s="108"/>
      <c r="WGS159" s="129"/>
      <c r="WGT159" s="130"/>
      <c r="WGU159" s="70"/>
      <c r="WGV159" s="104"/>
      <c r="WGW159" s="105"/>
      <c r="WGX159" s="106"/>
      <c r="WGY159" s="107"/>
      <c r="WGZ159" s="108"/>
      <c r="WHA159" s="129"/>
      <c r="WHB159" s="130"/>
      <c r="WHC159" s="70"/>
      <c r="WHD159" s="104"/>
      <c r="WHE159" s="105"/>
      <c r="WHF159" s="106"/>
      <c r="WHG159" s="107"/>
      <c r="WHH159" s="108"/>
      <c r="WHI159" s="129"/>
      <c r="WHJ159" s="130"/>
      <c r="WHK159" s="70"/>
      <c r="WHL159" s="104"/>
      <c r="WHM159" s="105"/>
      <c r="WHN159" s="106"/>
      <c r="WHO159" s="107"/>
      <c r="WHP159" s="108"/>
      <c r="WHQ159" s="129"/>
      <c r="WHR159" s="130"/>
      <c r="WHS159" s="70"/>
      <c r="WHT159" s="104"/>
      <c r="WHU159" s="105"/>
      <c r="WHV159" s="106"/>
      <c r="WHW159" s="107"/>
      <c r="WHX159" s="108"/>
      <c r="WHY159" s="129"/>
      <c r="WHZ159" s="130"/>
      <c r="WIA159" s="70"/>
      <c r="WIB159" s="104"/>
      <c r="WIC159" s="105"/>
      <c r="WID159" s="106"/>
      <c r="WIE159" s="107"/>
      <c r="WIF159" s="108"/>
      <c r="WIG159" s="129"/>
      <c r="WIH159" s="130"/>
      <c r="WII159" s="70"/>
      <c r="WIJ159" s="104"/>
      <c r="WIK159" s="105"/>
      <c r="WIL159" s="106"/>
      <c r="WIM159" s="107"/>
      <c r="WIN159" s="108"/>
      <c r="WIO159" s="129"/>
      <c r="WIP159" s="130"/>
      <c r="WIQ159" s="70"/>
      <c r="WIR159" s="104"/>
      <c r="WIS159" s="105"/>
      <c r="WIT159" s="106"/>
      <c r="WIU159" s="107"/>
      <c r="WIV159" s="108"/>
      <c r="WIW159" s="129"/>
      <c r="WIX159" s="130"/>
      <c r="WIY159" s="70"/>
      <c r="WIZ159" s="104"/>
      <c r="WJA159" s="105"/>
      <c r="WJB159" s="106"/>
      <c r="WJC159" s="107"/>
      <c r="WJD159" s="108"/>
      <c r="WJE159" s="129"/>
      <c r="WJF159" s="130"/>
      <c r="WJG159" s="70"/>
      <c r="WJH159" s="104"/>
      <c r="WJI159" s="105"/>
      <c r="WJJ159" s="106"/>
      <c r="WJK159" s="107"/>
      <c r="WJL159" s="108"/>
      <c r="WJM159" s="129"/>
      <c r="WJN159" s="130"/>
      <c r="WJO159" s="70"/>
      <c r="WJP159" s="104"/>
      <c r="WJQ159" s="105"/>
      <c r="WJR159" s="106"/>
      <c r="WJS159" s="107"/>
      <c r="WJT159" s="108"/>
      <c r="WJU159" s="129"/>
      <c r="WJV159" s="130"/>
      <c r="WJW159" s="70"/>
      <c r="WJX159" s="104"/>
      <c r="WJY159" s="105"/>
      <c r="WJZ159" s="106"/>
      <c r="WKA159" s="107"/>
      <c r="WKB159" s="108"/>
      <c r="WKC159" s="129"/>
      <c r="WKD159" s="130"/>
      <c r="WKE159" s="70"/>
      <c r="WKF159" s="104"/>
      <c r="WKG159" s="105"/>
      <c r="WKH159" s="106"/>
      <c r="WKI159" s="107"/>
      <c r="WKJ159" s="108"/>
      <c r="WKK159" s="129"/>
      <c r="WKL159" s="130"/>
      <c r="WKM159" s="70"/>
      <c r="WKN159" s="104"/>
      <c r="WKO159" s="105"/>
      <c r="WKP159" s="106"/>
      <c r="WKQ159" s="107"/>
      <c r="WKR159" s="108"/>
      <c r="WKS159" s="129"/>
      <c r="WKT159" s="130"/>
      <c r="WKU159" s="70"/>
      <c r="WKV159" s="104"/>
      <c r="WKW159" s="105"/>
      <c r="WKX159" s="106"/>
      <c r="WKY159" s="107"/>
      <c r="WKZ159" s="108"/>
      <c r="WLA159" s="129"/>
      <c r="WLB159" s="130"/>
      <c r="WLC159" s="70"/>
      <c r="WLD159" s="104"/>
      <c r="WLE159" s="105"/>
      <c r="WLF159" s="106"/>
      <c r="WLG159" s="107"/>
      <c r="WLH159" s="108"/>
      <c r="WLI159" s="129"/>
      <c r="WLJ159" s="130"/>
      <c r="WLK159" s="70"/>
      <c r="WLL159" s="104"/>
      <c r="WLM159" s="105"/>
      <c r="WLN159" s="106"/>
      <c r="WLO159" s="107"/>
      <c r="WLP159" s="108"/>
      <c r="WLQ159" s="129"/>
      <c r="WLR159" s="130"/>
      <c r="WLS159" s="70"/>
      <c r="WLT159" s="104"/>
      <c r="WLU159" s="105"/>
      <c r="WLV159" s="106"/>
      <c r="WLW159" s="107"/>
      <c r="WLX159" s="108"/>
      <c r="WLY159" s="129"/>
      <c r="WLZ159" s="130"/>
      <c r="WMA159" s="70"/>
      <c r="WMB159" s="104"/>
      <c r="WMC159" s="105"/>
      <c r="WMD159" s="106"/>
      <c r="WME159" s="107"/>
      <c r="WMF159" s="108"/>
      <c r="WMG159" s="129"/>
      <c r="WMH159" s="130"/>
      <c r="WMI159" s="70"/>
      <c r="WMJ159" s="104"/>
      <c r="WMK159" s="105"/>
      <c r="WML159" s="106"/>
      <c r="WMM159" s="107"/>
      <c r="WMN159" s="108"/>
      <c r="WMO159" s="129"/>
      <c r="WMP159" s="130"/>
      <c r="WMQ159" s="70"/>
      <c r="WMR159" s="104"/>
      <c r="WMS159" s="105"/>
      <c r="WMT159" s="106"/>
      <c r="WMU159" s="107"/>
      <c r="WMV159" s="108"/>
      <c r="WMW159" s="129"/>
      <c r="WMX159" s="130"/>
      <c r="WMY159" s="70"/>
      <c r="WMZ159" s="104"/>
      <c r="WNA159" s="105"/>
      <c r="WNB159" s="106"/>
      <c r="WNC159" s="107"/>
      <c r="WND159" s="108"/>
      <c r="WNE159" s="129"/>
      <c r="WNF159" s="130"/>
      <c r="WNG159" s="70"/>
      <c r="WNH159" s="104"/>
      <c r="WNI159" s="105"/>
      <c r="WNJ159" s="106"/>
      <c r="WNK159" s="107"/>
      <c r="WNL159" s="108"/>
      <c r="WNM159" s="129"/>
      <c r="WNN159" s="130"/>
      <c r="WNO159" s="70"/>
      <c r="WNP159" s="104"/>
      <c r="WNQ159" s="105"/>
      <c r="WNR159" s="106"/>
      <c r="WNS159" s="107"/>
      <c r="WNT159" s="108"/>
      <c r="WNU159" s="129"/>
      <c r="WNV159" s="130"/>
      <c r="WNW159" s="70"/>
      <c r="WNX159" s="104"/>
      <c r="WNY159" s="105"/>
      <c r="WNZ159" s="106"/>
      <c r="WOA159" s="107"/>
      <c r="WOB159" s="108"/>
      <c r="WOC159" s="129"/>
      <c r="WOD159" s="130"/>
      <c r="WOE159" s="70"/>
      <c r="WOF159" s="104"/>
      <c r="WOG159" s="105"/>
      <c r="WOH159" s="106"/>
      <c r="WOI159" s="107"/>
      <c r="WOJ159" s="108"/>
      <c r="WOK159" s="129"/>
      <c r="WOL159" s="130"/>
      <c r="WOM159" s="70"/>
      <c r="WON159" s="104"/>
      <c r="WOO159" s="105"/>
      <c r="WOP159" s="106"/>
      <c r="WOQ159" s="107"/>
      <c r="WOR159" s="108"/>
      <c r="WOS159" s="129"/>
      <c r="WOT159" s="130"/>
      <c r="WOU159" s="70"/>
      <c r="WOV159" s="104"/>
      <c r="WOW159" s="105"/>
      <c r="WOX159" s="106"/>
      <c r="WOY159" s="107"/>
      <c r="WOZ159" s="108"/>
      <c r="WPA159" s="129"/>
      <c r="WPB159" s="130"/>
      <c r="WPC159" s="70"/>
      <c r="WPD159" s="104"/>
      <c r="WPE159" s="105"/>
      <c r="WPF159" s="106"/>
      <c r="WPG159" s="107"/>
      <c r="WPH159" s="108"/>
      <c r="WPI159" s="129"/>
      <c r="WPJ159" s="130"/>
      <c r="WPK159" s="70"/>
      <c r="WPL159" s="104"/>
      <c r="WPM159" s="105"/>
      <c r="WPN159" s="106"/>
      <c r="WPO159" s="107"/>
      <c r="WPP159" s="108"/>
      <c r="WPQ159" s="129"/>
      <c r="WPR159" s="130"/>
      <c r="WPS159" s="70"/>
      <c r="WPT159" s="104"/>
      <c r="WPU159" s="105"/>
      <c r="WPV159" s="106"/>
      <c r="WPW159" s="107"/>
      <c r="WPX159" s="108"/>
      <c r="WPY159" s="129"/>
      <c r="WPZ159" s="130"/>
      <c r="WQA159" s="70"/>
      <c r="WQB159" s="104"/>
      <c r="WQC159" s="105"/>
      <c r="WQD159" s="106"/>
      <c r="WQE159" s="107"/>
      <c r="WQF159" s="108"/>
      <c r="WQG159" s="129"/>
      <c r="WQH159" s="130"/>
      <c r="WQI159" s="70"/>
      <c r="WQJ159" s="104"/>
      <c r="WQK159" s="105"/>
      <c r="WQL159" s="106"/>
      <c r="WQM159" s="107"/>
      <c r="WQN159" s="108"/>
      <c r="WQO159" s="129"/>
      <c r="WQP159" s="130"/>
      <c r="WQQ159" s="70"/>
      <c r="WQR159" s="104"/>
      <c r="WQS159" s="105"/>
      <c r="WQT159" s="106"/>
      <c r="WQU159" s="107"/>
      <c r="WQV159" s="108"/>
      <c r="WQW159" s="129"/>
      <c r="WQX159" s="130"/>
      <c r="WQY159" s="70"/>
      <c r="WQZ159" s="104"/>
      <c r="WRA159" s="105"/>
      <c r="WRB159" s="106"/>
      <c r="WRC159" s="107"/>
      <c r="WRD159" s="108"/>
      <c r="WRE159" s="129"/>
      <c r="WRF159" s="130"/>
      <c r="WRG159" s="70"/>
      <c r="WRH159" s="104"/>
      <c r="WRI159" s="105"/>
      <c r="WRJ159" s="106"/>
      <c r="WRK159" s="107"/>
      <c r="WRL159" s="108"/>
      <c r="WRM159" s="129"/>
      <c r="WRN159" s="130"/>
      <c r="WRO159" s="70"/>
      <c r="WRP159" s="104"/>
      <c r="WRQ159" s="105"/>
      <c r="WRR159" s="106"/>
      <c r="WRS159" s="107"/>
      <c r="WRT159" s="108"/>
      <c r="WRU159" s="129"/>
      <c r="WRV159" s="130"/>
      <c r="WRW159" s="70"/>
      <c r="WRX159" s="104"/>
      <c r="WRY159" s="105"/>
      <c r="WRZ159" s="106"/>
      <c r="WSA159" s="107"/>
      <c r="WSB159" s="108"/>
      <c r="WSC159" s="129"/>
      <c r="WSD159" s="130"/>
      <c r="WSE159" s="70"/>
      <c r="WSF159" s="104"/>
      <c r="WSG159" s="105"/>
      <c r="WSH159" s="106"/>
      <c r="WSI159" s="107"/>
      <c r="WSJ159" s="108"/>
      <c r="WSK159" s="129"/>
      <c r="WSL159" s="130"/>
      <c r="WSM159" s="70"/>
      <c r="WSN159" s="104"/>
      <c r="WSO159" s="105"/>
      <c r="WSP159" s="106"/>
      <c r="WSQ159" s="107"/>
      <c r="WSR159" s="108"/>
      <c r="WSS159" s="129"/>
      <c r="WST159" s="130"/>
      <c r="WSU159" s="70"/>
      <c r="WSV159" s="104"/>
      <c r="WSW159" s="105"/>
      <c r="WSX159" s="106"/>
      <c r="WSY159" s="107"/>
      <c r="WSZ159" s="108"/>
      <c r="WTA159" s="129"/>
      <c r="WTB159" s="130"/>
      <c r="WTC159" s="70"/>
      <c r="WTD159" s="104"/>
      <c r="WTE159" s="105"/>
      <c r="WTF159" s="106"/>
      <c r="WTG159" s="107"/>
      <c r="WTH159" s="108"/>
      <c r="WTI159" s="129"/>
      <c r="WTJ159" s="130"/>
      <c r="WTK159" s="70"/>
      <c r="WTL159" s="104"/>
      <c r="WTM159" s="105"/>
      <c r="WTN159" s="106"/>
      <c r="WTO159" s="107"/>
      <c r="WTP159" s="108"/>
      <c r="WTQ159" s="129"/>
      <c r="WTR159" s="130"/>
      <c r="WTS159" s="70"/>
      <c r="WTT159" s="104"/>
      <c r="WTU159" s="105"/>
      <c r="WTV159" s="106"/>
      <c r="WTW159" s="107"/>
      <c r="WTX159" s="108"/>
      <c r="WTY159" s="129"/>
      <c r="WTZ159" s="130"/>
      <c r="WUA159" s="70"/>
      <c r="WUB159" s="104"/>
      <c r="WUC159" s="105"/>
      <c r="WUD159" s="106"/>
      <c r="WUE159" s="107"/>
      <c r="WUF159" s="108"/>
      <c r="WUG159" s="129"/>
      <c r="WUH159" s="130"/>
      <c r="WUI159" s="70"/>
      <c r="WUJ159" s="104"/>
      <c r="WUK159" s="105"/>
      <c r="WUL159" s="106"/>
      <c r="WUM159" s="107"/>
      <c r="WUN159" s="108"/>
      <c r="WUO159" s="129"/>
      <c r="WUP159" s="130"/>
      <c r="WUQ159" s="70"/>
      <c r="WUR159" s="104"/>
      <c r="WUS159" s="105"/>
      <c r="WUT159" s="106"/>
      <c r="WUU159" s="107"/>
      <c r="WUV159" s="108"/>
      <c r="WUW159" s="129"/>
      <c r="WUX159" s="130"/>
      <c r="WUY159" s="70"/>
      <c r="WUZ159" s="104"/>
      <c r="WVA159" s="105"/>
      <c r="WVB159" s="106"/>
      <c r="WVC159" s="107"/>
      <c r="WVD159" s="108"/>
      <c r="WVE159" s="129"/>
      <c r="WVF159" s="130"/>
      <c r="WVG159" s="70"/>
      <c r="WVH159" s="104"/>
      <c r="WVI159" s="105"/>
      <c r="WVJ159" s="106"/>
      <c r="WVK159" s="107"/>
      <c r="WVL159" s="108"/>
      <c r="WVM159" s="129"/>
      <c r="WVN159" s="130"/>
      <c r="WVO159" s="70"/>
      <c r="WVP159" s="104"/>
      <c r="WVQ159" s="105"/>
      <c r="WVR159" s="106"/>
      <c r="WVS159" s="107"/>
      <c r="WVT159" s="108"/>
      <c r="WVU159" s="129"/>
      <c r="WVV159" s="130"/>
      <c r="WVW159" s="70"/>
      <c r="WVX159" s="104"/>
      <c r="WVY159" s="105"/>
      <c r="WVZ159" s="106"/>
      <c r="WWA159" s="107"/>
      <c r="WWB159" s="108"/>
      <c r="WWC159" s="129"/>
      <c r="WWD159" s="130"/>
      <c r="WWE159" s="70"/>
      <c r="WWF159" s="104"/>
      <c r="WWG159" s="105"/>
      <c r="WWH159" s="106"/>
      <c r="WWI159" s="107"/>
      <c r="WWJ159" s="108"/>
      <c r="WWK159" s="129"/>
      <c r="WWL159" s="130"/>
      <c r="WWM159" s="70"/>
      <c r="WWN159" s="104"/>
      <c r="WWO159" s="105"/>
      <c r="WWP159" s="106"/>
      <c r="WWQ159" s="107"/>
      <c r="WWR159" s="108"/>
      <c r="WWS159" s="129"/>
      <c r="WWT159" s="130"/>
      <c r="WWU159" s="70"/>
      <c r="WWV159" s="104"/>
      <c r="WWW159" s="105"/>
      <c r="WWX159" s="106"/>
      <c r="WWY159" s="107"/>
      <c r="WWZ159" s="108"/>
      <c r="WXA159" s="129"/>
      <c r="WXB159" s="130"/>
      <c r="WXC159" s="70"/>
      <c r="WXD159" s="104"/>
      <c r="WXE159" s="105"/>
      <c r="WXF159" s="106"/>
      <c r="WXG159" s="107"/>
      <c r="WXH159" s="108"/>
      <c r="WXI159" s="129"/>
      <c r="WXJ159" s="130"/>
      <c r="WXK159" s="70"/>
      <c r="WXL159" s="104"/>
      <c r="WXM159" s="105"/>
      <c r="WXN159" s="106"/>
      <c r="WXO159" s="107"/>
      <c r="WXP159" s="108"/>
      <c r="WXQ159" s="129"/>
      <c r="WXR159" s="130"/>
      <c r="WXS159" s="70"/>
      <c r="WXT159" s="104"/>
      <c r="WXU159" s="105"/>
      <c r="WXV159" s="106"/>
      <c r="WXW159" s="107"/>
      <c r="WXX159" s="108"/>
      <c r="WXY159" s="129"/>
      <c r="WXZ159" s="130"/>
      <c r="WYA159" s="70"/>
      <c r="WYB159" s="104"/>
      <c r="WYC159" s="105"/>
      <c r="WYD159" s="106"/>
      <c r="WYE159" s="107"/>
      <c r="WYF159" s="108"/>
      <c r="WYG159" s="129"/>
      <c r="WYH159" s="130"/>
      <c r="WYI159" s="70"/>
      <c r="WYJ159" s="104"/>
      <c r="WYK159" s="105"/>
      <c r="WYL159" s="106"/>
      <c r="WYM159" s="107"/>
      <c r="WYN159" s="108"/>
      <c r="WYO159" s="129"/>
      <c r="WYP159" s="130"/>
      <c r="WYQ159" s="70"/>
      <c r="WYR159" s="104"/>
      <c r="WYS159" s="105"/>
      <c r="WYT159" s="106"/>
      <c r="WYU159" s="107"/>
      <c r="WYV159" s="108"/>
      <c r="WYW159" s="129"/>
      <c r="WYX159" s="130"/>
      <c r="WYY159" s="70"/>
      <c r="WYZ159" s="104"/>
      <c r="WZA159" s="105"/>
      <c r="WZB159" s="106"/>
      <c r="WZC159" s="107"/>
      <c r="WZD159" s="108"/>
      <c r="WZE159" s="129"/>
      <c r="WZF159" s="130"/>
      <c r="WZG159" s="70"/>
      <c r="WZH159" s="104"/>
      <c r="WZI159" s="105"/>
      <c r="WZJ159" s="106"/>
      <c r="WZK159" s="107"/>
      <c r="WZL159" s="108"/>
      <c r="WZM159" s="129"/>
      <c r="WZN159" s="130"/>
      <c r="WZO159" s="70"/>
      <c r="WZP159" s="104"/>
      <c r="WZQ159" s="105"/>
      <c r="WZR159" s="106"/>
      <c r="WZS159" s="107"/>
      <c r="WZT159" s="108"/>
      <c r="WZU159" s="129"/>
      <c r="WZV159" s="130"/>
      <c r="WZW159" s="70"/>
      <c r="WZX159" s="104"/>
      <c r="WZY159" s="105"/>
      <c r="WZZ159" s="106"/>
      <c r="XAA159" s="107"/>
      <c r="XAB159" s="108"/>
      <c r="XAC159" s="129"/>
      <c r="XAD159" s="130"/>
      <c r="XAE159" s="70"/>
      <c r="XAF159" s="104"/>
      <c r="XAG159" s="105"/>
      <c r="XAH159" s="106"/>
      <c r="XAI159" s="107"/>
      <c r="XAJ159" s="108"/>
      <c r="XAK159" s="129"/>
      <c r="XAL159" s="130"/>
      <c r="XAM159" s="70"/>
      <c r="XAN159" s="104"/>
      <c r="XAO159" s="105"/>
      <c r="XAP159" s="106"/>
      <c r="XAQ159" s="107"/>
      <c r="XAR159" s="108"/>
      <c r="XAS159" s="129"/>
      <c r="XAT159" s="130"/>
      <c r="XAU159" s="70"/>
      <c r="XAV159" s="104"/>
      <c r="XAW159" s="105"/>
      <c r="XAX159" s="106"/>
      <c r="XAY159" s="107"/>
      <c r="XAZ159" s="108"/>
      <c r="XBA159" s="129"/>
      <c r="XBB159" s="130"/>
      <c r="XBC159" s="70"/>
      <c r="XBD159" s="104"/>
      <c r="XBE159" s="105"/>
      <c r="XBF159" s="106"/>
      <c r="XBG159" s="107"/>
      <c r="XBH159" s="108"/>
      <c r="XBI159" s="129"/>
      <c r="XBJ159" s="130"/>
      <c r="XBK159" s="70"/>
      <c r="XBL159" s="104"/>
      <c r="XBM159" s="105"/>
      <c r="XBN159" s="106"/>
      <c r="XBO159" s="107"/>
      <c r="XBP159" s="108"/>
      <c r="XBQ159" s="129"/>
      <c r="XBR159" s="130"/>
      <c r="XBS159" s="70"/>
      <c r="XBT159" s="104"/>
      <c r="XBU159" s="105"/>
      <c r="XBV159" s="106"/>
      <c r="XBW159" s="107"/>
      <c r="XBX159" s="108"/>
      <c r="XBY159" s="129"/>
      <c r="XBZ159" s="130"/>
      <c r="XCA159" s="70"/>
      <c r="XCB159" s="104"/>
      <c r="XCC159" s="105"/>
      <c r="XCD159" s="106"/>
      <c r="XCE159" s="107"/>
      <c r="XCF159" s="108"/>
      <c r="XCG159" s="129"/>
      <c r="XCH159" s="130"/>
      <c r="XCI159" s="70"/>
      <c r="XCJ159" s="104"/>
      <c r="XCK159" s="105"/>
      <c r="XCL159" s="106"/>
      <c r="XCM159" s="107"/>
      <c r="XCN159" s="108"/>
      <c r="XCO159" s="129"/>
      <c r="XCP159" s="130"/>
      <c r="XCQ159" s="70"/>
      <c r="XCR159" s="104"/>
      <c r="XCS159" s="105"/>
      <c r="XCT159" s="106"/>
      <c r="XCU159" s="107"/>
      <c r="XCV159" s="108"/>
      <c r="XCW159" s="129"/>
      <c r="XCX159" s="130"/>
      <c r="XCY159" s="70"/>
      <c r="XCZ159" s="104"/>
      <c r="XDA159" s="105"/>
      <c r="XDB159" s="106"/>
      <c r="XDC159" s="107"/>
      <c r="XDD159" s="108"/>
      <c r="XDE159" s="129"/>
      <c r="XDF159" s="130"/>
      <c r="XDG159" s="70"/>
      <c r="XDH159" s="104"/>
      <c r="XDI159" s="105"/>
      <c r="XDJ159" s="106"/>
      <c r="XDK159" s="107"/>
      <c r="XDL159" s="108"/>
      <c r="XDM159" s="129"/>
      <c r="XDN159" s="130"/>
      <c r="XDO159" s="70"/>
      <c r="XDP159" s="104"/>
      <c r="XDQ159" s="105"/>
      <c r="XDR159" s="106"/>
      <c r="XDS159" s="107"/>
      <c r="XDT159" s="108"/>
      <c r="XDU159" s="129"/>
      <c r="XDV159" s="130"/>
      <c r="XDW159" s="70"/>
      <c r="XDX159" s="104"/>
      <c r="XDY159" s="105"/>
      <c r="XDZ159" s="106"/>
      <c r="XEA159" s="107"/>
      <c r="XEB159" s="108"/>
      <c r="XEC159" s="129"/>
      <c r="XED159" s="130"/>
      <c r="XEE159" s="70"/>
      <c r="XEF159" s="104"/>
      <c r="XEG159" s="105"/>
      <c r="XEH159" s="106"/>
      <c r="XEI159" s="107"/>
      <c r="XEJ159" s="108"/>
      <c r="XEK159" s="129"/>
      <c r="XEL159" s="130"/>
      <c r="XEM159" s="70"/>
      <c r="XEN159" s="104"/>
      <c r="XEO159" s="105"/>
      <c r="XEP159" s="106"/>
      <c r="XEQ159" s="107"/>
      <c r="XER159" s="108"/>
      <c r="XES159" s="129"/>
      <c r="XET159" s="130"/>
    </row>
    <row r="160" spans="1:16374" ht="220.5" hidden="1" customHeight="1">
      <c r="A160" s="70" t="s">
        <v>279</v>
      </c>
      <c r="B160" s="104" t="s">
        <v>280</v>
      </c>
      <c r="C160" s="105"/>
      <c r="D160" s="106"/>
      <c r="E160" s="107"/>
      <c r="F160" s="108">
        <f t="shared" si="22"/>
        <v>0</v>
      </c>
      <c r="G160" s="72"/>
    </row>
    <row r="161" spans="1:16374" ht="264.75" hidden="1" customHeight="1">
      <c r="A161" s="70" t="s">
        <v>281</v>
      </c>
      <c r="B161" s="104" t="s">
        <v>282</v>
      </c>
      <c r="C161" s="105"/>
      <c r="D161" s="106"/>
      <c r="E161" s="107"/>
      <c r="F161" s="108">
        <f t="shared" si="22"/>
        <v>0</v>
      </c>
      <c r="G161" s="72"/>
    </row>
    <row r="162" spans="1:16374" ht="232.5" hidden="1" customHeight="1">
      <c r="A162" s="70" t="s">
        <v>283</v>
      </c>
      <c r="B162" s="104" t="s">
        <v>284</v>
      </c>
      <c r="C162" s="105"/>
      <c r="D162" s="106"/>
      <c r="E162" s="107"/>
      <c r="F162" s="108">
        <f t="shared" si="22"/>
        <v>0</v>
      </c>
      <c r="G162" s="72"/>
    </row>
    <row r="163" spans="1:16374" ht="220.5" hidden="1" customHeight="1">
      <c r="A163" s="70" t="s">
        <v>285</v>
      </c>
      <c r="B163" s="104" t="s">
        <v>286</v>
      </c>
      <c r="C163" s="105"/>
      <c r="D163" s="106"/>
      <c r="E163" s="107"/>
      <c r="F163" s="108">
        <f t="shared" si="22"/>
        <v>0</v>
      </c>
      <c r="G163" s="72"/>
    </row>
    <row r="164" spans="1:16374" ht="164.25" hidden="1" customHeight="1">
      <c r="A164" s="70" t="s">
        <v>287</v>
      </c>
      <c r="B164" s="104" t="s">
        <v>288</v>
      </c>
      <c r="C164" s="105"/>
      <c r="D164" s="106"/>
      <c r="E164" s="107"/>
      <c r="F164" s="108">
        <f t="shared" si="22"/>
        <v>0</v>
      </c>
      <c r="G164" s="72"/>
    </row>
    <row r="165" spans="1:16374" ht="225" hidden="1" customHeight="1">
      <c r="A165" s="70" t="s">
        <v>289</v>
      </c>
      <c r="B165" s="104" t="s">
        <v>290</v>
      </c>
      <c r="C165" s="105"/>
      <c r="D165" s="106"/>
      <c r="E165" s="107"/>
      <c r="F165" s="108">
        <f t="shared" si="22"/>
        <v>0</v>
      </c>
      <c r="G165" s="72"/>
    </row>
    <row r="166" spans="1:16374" ht="207" hidden="1" customHeight="1">
      <c r="A166" s="70" t="s">
        <v>291</v>
      </c>
      <c r="B166" s="104" t="s">
        <v>292</v>
      </c>
      <c r="C166" s="105"/>
      <c r="D166" s="106"/>
      <c r="E166" s="107"/>
      <c r="F166" s="108">
        <f t="shared" si="22"/>
        <v>0</v>
      </c>
      <c r="G166" s="72"/>
    </row>
    <row r="167" spans="1:16374" ht="252" hidden="1" customHeight="1">
      <c r="A167" s="70" t="s">
        <v>293</v>
      </c>
      <c r="B167" s="104" t="s">
        <v>294</v>
      </c>
      <c r="C167" s="105"/>
      <c r="D167" s="106"/>
      <c r="E167" s="107"/>
      <c r="F167" s="108">
        <f t="shared" si="22"/>
        <v>0</v>
      </c>
      <c r="G167" s="72"/>
    </row>
    <row r="168" spans="1:16374" ht="241.5" hidden="1" customHeight="1">
      <c r="A168" s="70" t="s">
        <v>295</v>
      </c>
      <c r="B168" s="104" t="s">
        <v>296</v>
      </c>
      <c r="C168" s="105"/>
      <c r="D168" s="106"/>
      <c r="E168" s="107"/>
      <c r="F168" s="108">
        <f t="shared" si="22"/>
        <v>0</v>
      </c>
      <c r="G168" s="72"/>
    </row>
    <row r="169" spans="1:16374" ht="249" hidden="1" customHeight="1">
      <c r="A169" s="70" t="s">
        <v>297</v>
      </c>
      <c r="B169" s="104" t="s">
        <v>298</v>
      </c>
      <c r="C169" s="105"/>
      <c r="D169" s="106"/>
      <c r="E169" s="107"/>
      <c r="F169" s="108">
        <f t="shared" si="22"/>
        <v>0</v>
      </c>
      <c r="G169" s="72"/>
    </row>
    <row r="170" spans="1:16374" ht="194.25" hidden="1" customHeight="1">
      <c r="A170" s="70" t="s">
        <v>299</v>
      </c>
      <c r="B170" s="104" t="s">
        <v>300</v>
      </c>
      <c r="C170" s="105"/>
      <c r="D170" s="106"/>
      <c r="E170" s="107"/>
      <c r="F170" s="108">
        <f t="shared" si="22"/>
        <v>0</v>
      </c>
      <c r="G170" s="72"/>
    </row>
    <row r="171" spans="1:16374" ht="147" hidden="1" customHeight="1">
      <c r="A171" s="70" t="s">
        <v>301</v>
      </c>
      <c r="B171" s="104" t="s">
        <v>302</v>
      </c>
      <c r="C171" s="105"/>
      <c r="D171" s="106"/>
      <c r="E171" s="107"/>
      <c r="F171" s="108">
        <f t="shared" si="22"/>
        <v>0</v>
      </c>
      <c r="G171" s="72"/>
      <c r="H171" s="128"/>
      <c r="I171" s="105"/>
      <c r="J171" s="106"/>
      <c r="K171" s="107"/>
      <c r="L171" s="108"/>
      <c r="M171" s="129"/>
      <c r="N171" s="130"/>
      <c r="O171" s="70"/>
      <c r="P171" s="104"/>
      <c r="Q171" s="105"/>
      <c r="R171" s="106"/>
      <c r="S171" s="107"/>
      <c r="T171" s="108"/>
      <c r="U171" s="129"/>
      <c r="V171" s="130"/>
      <c r="W171" s="70"/>
      <c r="X171" s="104"/>
      <c r="Y171" s="105"/>
      <c r="Z171" s="106"/>
      <c r="AA171" s="107"/>
      <c r="AB171" s="108"/>
      <c r="AC171" s="129"/>
      <c r="AD171" s="130"/>
      <c r="AE171" s="70"/>
      <c r="AF171" s="104"/>
      <c r="AG171" s="105"/>
      <c r="AH171" s="106"/>
      <c r="AI171" s="107"/>
      <c r="AJ171" s="108"/>
      <c r="AK171" s="129"/>
      <c r="AL171" s="130"/>
      <c r="AM171" s="70"/>
      <c r="AN171" s="104"/>
      <c r="AO171" s="105"/>
      <c r="AP171" s="106"/>
      <c r="AQ171" s="107"/>
      <c r="AR171" s="108"/>
      <c r="AS171" s="129"/>
      <c r="AT171" s="130"/>
      <c r="AU171" s="70"/>
      <c r="AV171" s="104"/>
      <c r="AW171" s="105"/>
      <c r="AX171" s="106"/>
      <c r="AY171" s="107"/>
      <c r="AZ171" s="108"/>
      <c r="BA171" s="129"/>
      <c r="BB171" s="130"/>
      <c r="BC171" s="70"/>
      <c r="BD171" s="104"/>
      <c r="BE171" s="105"/>
      <c r="BF171" s="106"/>
      <c r="BG171" s="107"/>
      <c r="BH171" s="108"/>
      <c r="BI171" s="129"/>
      <c r="BJ171" s="130"/>
      <c r="BK171" s="70"/>
      <c r="BL171" s="104"/>
      <c r="BM171" s="105"/>
      <c r="BN171" s="106"/>
      <c r="BO171" s="107"/>
      <c r="BP171" s="108"/>
      <c r="BQ171" s="129"/>
      <c r="BR171" s="130"/>
      <c r="BS171" s="70"/>
      <c r="BT171" s="104"/>
      <c r="BU171" s="105"/>
      <c r="BV171" s="106"/>
      <c r="BW171" s="107"/>
      <c r="BX171" s="108"/>
      <c r="BY171" s="129"/>
      <c r="BZ171" s="130"/>
      <c r="CA171" s="70"/>
      <c r="CB171" s="104"/>
      <c r="CC171" s="105"/>
      <c r="CD171" s="106"/>
      <c r="CE171" s="107"/>
      <c r="CF171" s="108"/>
      <c r="CG171" s="129"/>
      <c r="CH171" s="130"/>
      <c r="CI171" s="70"/>
      <c r="CJ171" s="104"/>
      <c r="CK171" s="105"/>
      <c r="CL171" s="106"/>
      <c r="CM171" s="107"/>
      <c r="CN171" s="108"/>
      <c r="CO171" s="129"/>
      <c r="CP171" s="130"/>
      <c r="CQ171" s="70"/>
      <c r="CR171" s="104"/>
      <c r="CS171" s="105"/>
      <c r="CT171" s="106"/>
      <c r="CU171" s="107"/>
      <c r="CV171" s="108"/>
      <c r="CW171" s="129"/>
      <c r="CX171" s="130"/>
      <c r="CY171" s="70"/>
      <c r="CZ171" s="104"/>
      <c r="DA171" s="105"/>
      <c r="DB171" s="106"/>
      <c r="DC171" s="107"/>
      <c r="DD171" s="108"/>
      <c r="DE171" s="129"/>
      <c r="DF171" s="130"/>
      <c r="DG171" s="70"/>
      <c r="DH171" s="104"/>
      <c r="DI171" s="105"/>
      <c r="DJ171" s="106"/>
      <c r="DK171" s="107"/>
      <c r="DL171" s="108"/>
      <c r="DM171" s="129"/>
      <c r="DN171" s="130"/>
      <c r="DO171" s="70"/>
      <c r="DP171" s="104"/>
      <c r="DQ171" s="105"/>
      <c r="DR171" s="106"/>
      <c r="DS171" s="107"/>
      <c r="DT171" s="108"/>
      <c r="DU171" s="129"/>
      <c r="DV171" s="130"/>
      <c r="DW171" s="70"/>
      <c r="DX171" s="104"/>
      <c r="DY171" s="105"/>
      <c r="DZ171" s="106"/>
      <c r="EA171" s="107"/>
      <c r="EB171" s="108"/>
      <c r="EC171" s="129"/>
      <c r="ED171" s="130"/>
      <c r="EE171" s="70"/>
      <c r="EF171" s="104"/>
      <c r="EG171" s="105"/>
      <c r="EH171" s="106"/>
      <c r="EI171" s="107"/>
      <c r="EJ171" s="108"/>
      <c r="EK171" s="129"/>
      <c r="EL171" s="130"/>
      <c r="EM171" s="70"/>
      <c r="EN171" s="104"/>
      <c r="EO171" s="105"/>
      <c r="EP171" s="106"/>
      <c r="EQ171" s="107"/>
      <c r="ER171" s="108"/>
      <c r="ES171" s="129"/>
      <c r="ET171" s="130"/>
      <c r="EU171" s="70"/>
      <c r="EV171" s="104"/>
      <c r="EW171" s="105"/>
      <c r="EX171" s="106"/>
      <c r="EY171" s="107"/>
      <c r="EZ171" s="108"/>
      <c r="FA171" s="129"/>
      <c r="FB171" s="130"/>
      <c r="FC171" s="70"/>
      <c r="FD171" s="104"/>
      <c r="FE171" s="105"/>
      <c r="FF171" s="106"/>
      <c r="FG171" s="107"/>
      <c r="FH171" s="108"/>
      <c r="FI171" s="129"/>
      <c r="FJ171" s="130"/>
      <c r="FK171" s="70"/>
      <c r="FL171" s="104"/>
      <c r="FM171" s="105"/>
      <c r="FN171" s="106"/>
      <c r="FO171" s="107"/>
      <c r="FP171" s="108"/>
      <c r="FQ171" s="129"/>
      <c r="FR171" s="130"/>
      <c r="FS171" s="70"/>
      <c r="FT171" s="104"/>
      <c r="FU171" s="105"/>
      <c r="FV171" s="106"/>
      <c r="FW171" s="107"/>
      <c r="FX171" s="108"/>
      <c r="FY171" s="129"/>
      <c r="FZ171" s="130"/>
      <c r="GA171" s="70"/>
      <c r="GB171" s="104"/>
      <c r="GC171" s="105"/>
      <c r="GD171" s="106"/>
      <c r="GE171" s="107"/>
      <c r="GF171" s="108"/>
      <c r="GG171" s="129"/>
      <c r="GH171" s="130"/>
      <c r="GI171" s="70"/>
      <c r="GJ171" s="104"/>
      <c r="GK171" s="105"/>
      <c r="GL171" s="106"/>
      <c r="GM171" s="107"/>
      <c r="GN171" s="108"/>
      <c r="GO171" s="129"/>
      <c r="GP171" s="130"/>
      <c r="GQ171" s="70"/>
      <c r="GR171" s="104"/>
      <c r="GS171" s="105"/>
      <c r="GT171" s="106"/>
      <c r="GU171" s="107"/>
      <c r="GV171" s="108"/>
      <c r="GW171" s="129"/>
      <c r="GX171" s="130"/>
      <c r="GY171" s="70"/>
      <c r="GZ171" s="104"/>
      <c r="HA171" s="105"/>
      <c r="HB171" s="106"/>
      <c r="HC171" s="107"/>
      <c r="HD171" s="108"/>
      <c r="HE171" s="129"/>
      <c r="HF171" s="130"/>
      <c r="HG171" s="70"/>
      <c r="HH171" s="104"/>
      <c r="HI171" s="105"/>
      <c r="HJ171" s="106"/>
      <c r="HK171" s="107"/>
      <c r="HL171" s="108"/>
      <c r="HM171" s="129"/>
      <c r="HN171" s="130"/>
      <c r="HO171" s="70"/>
      <c r="HP171" s="104"/>
      <c r="HQ171" s="105"/>
      <c r="HR171" s="106"/>
      <c r="HS171" s="107"/>
      <c r="HT171" s="108"/>
      <c r="HU171" s="129"/>
      <c r="HV171" s="130"/>
      <c r="HW171" s="70"/>
      <c r="HX171" s="104"/>
      <c r="HY171" s="105"/>
      <c r="HZ171" s="106"/>
      <c r="IA171" s="107"/>
      <c r="IB171" s="108"/>
      <c r="IC171" s="129"/>
      <c r="ID171" s="130"/>
      <c r="IE171" s="70"/>
      <c r="IF171" s="104"/>
      <c r="IG171" s="105"/>
      <c r="IH171" s="106"/>
      <c r="II171" s="107"/>
      <c r="IJ171" s="108"/>
      <c r="IK171" s="129"/>
      <c r="IL171" s="130"/>
      <c r="IM171" s="70"/>
      <c r="IN171" s="104"/>
      <c r="IO171" s="105"/>
      <c r="IP171" s="106"/>
      <c r="IQ171" s="107"/>
      <c r="IR171" s="108"/>
      <c r="IS171" s="129"/>
      <c r="IT171" s="130"/>
      <c r="IU171" s="70"/>
      <c r="IV171" s="104"/>
      <c r="IW171" s="105"/>
      <c r="IX171" s="106"/>
      <c r="IY171" s="107"/>
      <c r="IZ171" s="108"/>
      <c r="JA171" s="129"/>
      <c r="JB171" s="130"/>
      <c r="JC171" s="70"/>
      <c r="JD171" s="104"/>
      <c r="JE171" s="105"/>
      <c r="JF171" s="106"/>
      <c r="JG171" s="107"/>
      <c r="JH171" s="108"/>
      <c r="JI171" s="129"/>
      <c r="JJ171" s="130"/>
      <c r="JK171" s="70"/>
      <c r="JL171" s="104"/>
      <c r="JM171" s="105"/>
      <c r="JN171" s="106"/>
      <c r="JO171" s="107"/>
      <c r="JP171" s="108"/>
      <c r="JQ171" s="129"/>
      <c r="JR171" s="130"/>
      <c r="JS171" s="70"/>
      <c r="JT171" s="104"/>
      <c r="JU171" s="105"/>
      <c r="JV171" s="106"/>
      <c r="JW171" s="107"/>
      <c r="JX171" s="108"/>
      <c r="JY171" s="129"/>
      <c r="JZ171" s="130"/>
      <c r="KA171" s="70"/>
      <c r="KB171" s="104"/>
      <c r="KC171" s="105"/>
      <c r="KD171" s="106"/>
      <c r="KE171" s="107"/>
      <c r="KF171" s="108"/>
      <c r="KG171" s="129"/>
      <c r="KH171" s="130"/>
      <c r="KI171" s="70"/>
      <c r="KJ171" s="104"/>
      <c r="KK171" s="105"/>
      <c r="KL171" s="106"/>
      <c r="KM171" s="107"/>
      <c r="KN171" s="108"/>
      <c r="KO171" s="129"/>
      <c r="KP171" s="130"/>
      <c r="KQ171" s="70"/>
      <c r="KR171" s="104"/>
      <c r="KS171" s="105"/>
      <c r="KT171" s="106"/>
      <c r="KU171" s="107"/>
      <c r="KV171" s="108"/>
      <c r="KW171" s="129"/>
      <c r="KX171" s="130"/>
      <c r="KY171" s="70"/>
      <c r="KZ171" s="104"/>
      <c r="LA171" s="105"/>
      <c r="LB171" s="106"/>
      <c r="LC171" s="107"/>
      <c r="LD171" s="108"/>
      <c r="LE171" s="129"/>
      <c r="LF171" s="130"/>
      <c r="LG171" s="70"/>
      <c r="LH171" s="104"/>
      <c r="LI171" s="105"/>
      <c r="LJ171" s="106"/>
      <c r="LK171" s="107"/>
      <c r="LL171" s="108"/>
      <c r="LM171" s="129"/>
      <c r="LN171" s="130"/>
      <c r="LO171" s="70"/>
      <c r="LP171" s="104"/>
      <c r="LQ171" s="105"/>
      <c r="LR171" s="106"/>
      <c r="LS171" s="107"/>
      <c r="LT171" s="108"/>
      <c r="LU171" s="129"/>
      <c r="LV171" s="130"/>
      <c r="LW171" s="70"/>
      <c r="LX171" s="104"/>
      <c r="LY171" s="105"/>
      <c r="LZ171" s="106"/>
      <c r="MA171" s="107"/>
      <c r="MB171" s="108"/>
      <c r="MC171" s="129"/>
      <c r="MD171" s="130"/>
      <c r="ME171" s="70"/>
      <c r="MF171" s="104"/>
      <c r="MG171" s="105"/>
      <c r="MH171" s="106"/>
      <c r="MI171" s="107"/>
      <c r="MJ171" s="108"/>
      <c r="MK171" s="129"/>
      <c r="ML171" s="130"/>
      <c r="MM171" s="70"/>
      <c r="MN171" s="104"/>
      <c r="MO171" s="105"/>
      <c r="MP171" s="106"/>
      <c r="MQ171" s="107"/>
      <c r="MR171" s="108"/>
      <c r="MS171" s="129"/>
      <c r="MT171" s="130"/>
      <c r="MU171" s="70"/>
      <c r="MV171" s="104"/>
      <c r="MW171" s="105"/>
      <c r="MX171" s="106"/>
      <c r="MY171" s="107"/>
      <c r="MZ171" s="108"/>
      <c r="NA171" s="129"/>
      <c r="NB171" s="130"/>
      <c r="NC171" s="70"/>
      <c r="ND171" s="104"/>
      <c r="NE171" s="105"/>
      <c r="NF171" s="106"/>
      <c r="NG171" s="107"/>
      <c r="NH171" s="108"/>
      <c r="NI171" s="129"/>
      <c r="NJ171" s="130"/>
      <c r="NK171" s="70"/>
      <c r="NL171" s="104"/>
      <c r="NM171" s="105"/>
      <c r="NN171" s="106"/>
      <c r="NO171" s="107"/>
      <c r="NP171" s="108"/>
      <c r="NQ171" s="129"/>
      <c r="NR171" s="130"/>
      <c r="NS171" s="70"/>
      <c r="NT171" s="104"/>
      <c r="NU171" s="105"/>
      <c r="NV171" s="106"/>
      <c r="NW171" s="107"/>
      <c r="NX171" s="108"/>
      <c r="NY171" s="129"/>
      <c r="NZ171" s="130"/>
      <c r="OA171" s="70"/>
      <c r="OB171" s="104"/>
      <c r="OC171" s="105"/>
      <c r="OD171" s="106"/>
      <c r="OE171" s="107"/>
      <c r="OF171" s="108"/>
      <c r="OG171" s="129"/>
      <c r="OH171" s="130"/>
      <c r="OI171" s="70"/>
      <c r="OJ171" s="104"/>
      <c r="OK171" s="105"/>
      <c r="OL171" s="106"/>
      <c r="OM171" s="107"/>
      <c r="ON171" s="108"/>
      <c r="OO171" s="129"/>
      <c r="OP171" s="130"/>
      <c r="OQ171" s="70"/>
      <c r="OR171" s="104"/>
      <c r="OS171" s="105"/>
      <c r="OT171" s="106"/>
      <c r="OU171" s="107"/>
      <c r="OV171" s="108"/>
      <c r="OW171" s="129"/>
      <c r="OX171" s="130"/>
      <c r="OY171" s="70"/>
      <c r="OZ171" s="104"/>
      <c r="PA171" s="105"/>
      <c r="PB171" s="106"/>
      <c r="PC171" s="107"/>
      <c r="PD171" s="108"/>
      <c r="PE171" s="129"/>
      <c r="PF171" s="130"/>
      <c r="PG171" s="70"/>
      <c r="PH171" s="104"/>
      <c r="PI171" s="105"/>
      <c r="PJ171" s="106"/>
      <c r="PK171" s="107"/>
      <c r="PL171" s="108"/>
      <c r="PM171" s="129"/>
      <c r="PN171" s="130"/>
      <c r="PO171" s="70"/>
      <c r="PP171" s="104"/>
      <c r="PQ171" s="105"/>
      <c r="PR171" s="106"/>
      <c r="PS171" s="107"/>
      <c r="PT171" s="108"/>
      <c r="PU171" s="129"/>
      <c r="PV171" s="130"/>
      <c r="PW171" s="70"/>
      <c r="PX171" s="104"/>
      <c r="PY171" s="105"/>
      <c r="PZ171" s="106"/>
      <c r="QA171" s="107"/>
      <c r="QB171" s="108"/>
      <c r="QC171" s="129"/>
      <c r="QD171" s="130"/>
      <c r="QE171" s="70"/>
      <c r="QF171" s="104"/>
      <c r="QG171" s="105"/>
      <c r="QH171" s="106"/>
      <c r="QI171" s="107"/>
      <c r="QJ171" s="108"/>
      <c r="QK171" s="129"/>
      <c r="QL171" s="130"/>
      <c r="QM171" s="70"/>
      <c r="QN171" s="104"/>
      <c r="QO171" s="105"/>
      <c r="QP171" s="106"/>
      <c r="QQ171" s="107"/>
      <c r="QR171" s="108"/>
      <c r="QS171" s="129"/>
      <c r="QT171" s="130"/>
      <c r="QU171" s="70"/>
      <c r="QV171" s="104"/>
      <c r="QW171" s="105"/>
      <c r="QX171" s="106"/>
      <c r="QY171" s="107"/>
      <c r="QZ171" s="108"/>
      <c r="RA171" s="129"/>
      <c r="RB171" s="130"/>
      <c r="RC171" s="70"/>
      <c r="RD171" s="104"/>
      <c r="RE171" s="105"/>
      <c r="RF171" s="106"/>
      <c r="RG171" s="107"/>
      <c r="RH171" s="108"/>
      <c r="RI171" s="129"/>
      <c r="RJ171" s="130"/>
      <c r="RK171" s="70"/>
      <c r="RL171" s="104"/>
      <c r="RM171" s="105"/>
      <c r="RN171" s="106"/>
      <c r="RO171" s="107"/>
      <c r="RP171" s="108"/>
      <c r="RQ171" s="129"/>
      <c r="RR171" s="130"/>
      <c r="RS171" s="70"/>
      <c r="RT171" s="104"/>
      <c r="RU171" s="105"/>
      <c r="RV171" s="106"/>
      <c r="RW171" s="107"/>
      <c r="RX171" s="108"/>
      <c r="RY171" s="129"/>
      <c r="RZ171" s="130"/>
      <c r="SA171" s="70"/>
      <c r="SB171" s="104"/>
      <c r="SC171" s="105"/>
      <c r="SD171" s="106"/>
      <c r="SE171" s="107"/>
      <c r="SF171" s="108"/>
      <c r="SG171" s="129"/>
      <c r="SH171" s="130"/>
      <c r="SI171" s="70"/>
      <c r="SJ171" s="104"/>
      <c r="SK171" s="105"/>
      <c r="SL171" s="106"/>
      <c r="SM171" s="107"/>
      <c r="SN171" s="108"/>
      <c r="SO171" s="129"/>
      <c r="SP171" s="130"/>
      <c r="SQ171" s="70"/>
      <c r="SR171" s="104"/>
      <c r="SS171" s="105"/>
      <c r="ST171" s="106"/>
      <c r="SU171" s="107"/>
      <c r="SV171" s="108"/>
      <c r="SW171" s="129"/>
      <c r="SX171" s="130"/>
      <c r="SY171" s="70"/>
      <c r="SZ171" s="104"/>
      <c r="TA171" s="105"/>
      <c r="TB171" s="106"/>
      <c r="TC171" s="107"/>
      <c r="TD171" s="108"/>
      <c r="TE171" s="129"/>
      <c r="TF171" s="130"/>
      <c r="TG171" s="70"/>
      <c r="TH171" s="104"/>
      <c r="TI171" s="105"/>
      <c r="TJ171" s="106"/>
      <c r="TK171" s="107"/>
      <c r="TL171" s="108"/>
      <c r="TM171" s="129"/>
      <c r="TN171" s="130"/>
      <c r="TO171" s="70"/>
      <c r="TP171" s="104"/>
      <c r="TQ171" s="105"/>
      <c r="TR171" s="106"/>
      <c r="TS171" s="107"/>
      <c r="TT171" s="108"/>
      <c r="TU171" s="129"/>
      <c r="TV171" s="130"/>
      <c r="TW171" s="70"/>
      <c r="TX171" s="104"/>
      <c r="TY171" s="105"/>
      <c r="TZ171" s="106"/>
      <c r="UA171" s="107"/>
      <c r="UB171" s="108"/>
      <c r="UC171" s="129"/>
      <c r="UD171" s="130"/>
      <c r="UE171" s="70"/>
      <c r="UF171" s="104"/>
      <c r="UG171" s="105"/>
      <c r="UH171" s="106"/>
      <c r="UI171" s="107"/>
      <c r="UJ171" s="108"/>
      <c r="UK171" s="129"/>
      <c r="UL171" s="130"/>
      <c r="UM171" s="70"/>
      <c r="UN171" s="104"/>
      <c r="UO171" s="105"/>
      <c r="UP171" s="106"/>
      <c r="UQ171" s="107"/>
      <c r="UR171" s="108"/>
      <c r="US171" s="129"/>
      <c r="UT171" s="130"/>
      <c r="UU171" s="70"/>
      <c r="UV171" s="104"/>
      <c r="UW171" s="105"/>
      <c r="UX171" s="106"/>
      <c r="UY171" s="107"/>
      <c r="UZ171" s="108"/>
      <c r="VA171" s="129"/>
      <c r="VB171" s="130"/>
      <c r="VC171" s="70"/>
      <c r="VD171" s="104"/>
      <c r="VE171" s="105"/>
      <c r="VF171" s="106"/>
      <c r="VG171" s="107"/>
      <c r="VH171" s="108"/>
      <c r="VI171" s="129"/>
      <c r="VJ171" s="130"/>
      <c r="VK171" s="70"/>
      <c r="VL171" s="104"/>
      <c r="VM171" s="105"/>
      <c r="VN171" s="106"/>
      <c r="VO171" s="107"/>
      <c r="VP171" s="108"/>
      <c r="VQ171" s="129"/>
      <c r="VR171" s="130"/>
      <c r="VS171" s="70"/>
      <c r="VT171" s="104"/>
      <c r="VU171" s="105"/>
      <c r="VV171" s="106"/>
      <c r="VW171" s="107"/>
      <c r="VX171" s="108"/>
      <c r="VY171" s="129"/>
      <c r="VZ171" s="130"/>
      <c r="WA171" s="70"/>
      <c r="WB171" s="104"/>
      <c r="WC171" s="105"/>
      <c r="WD171" s="106"/>
      <c r="WE171" s="107"/>
      <c r="WF171" s="108"/>
      <c r="WG171" s="129"/>
      <c r="WH171" s="130"/>
      <c r="WI171" s="70"/>
      <c r="WJ171" s="104"/>
      <c r="WK171" s="105"/>
      <c r="WL171" s="106"/>
      <c r="WM171" s="107"/>
      <c r="WN171" s="108"/>
      <c r="WO171" s="129"/>
      <c r="WP171" s="130"/>
      <c r="WQ171" s="70"/>
      <c r="WR171" s="104"/>
      <c r="WS171" s="105"/>
      <c r="WT171" s="106"/>
      <c r="WU171" s="107"/>
      <c r="WV171" s="108"/>
      <c r="WW171" s="129"/>
      <c r="WX171" s="130"/>
      <c r="WY171" s="70"/>
      <c r="WZ171" s="104"/>
      <c r="XA171" s="105"/>
      <c r="XB171" s="106"/>
      <c r="XC171" s="107"/>
      <c r="XD171" s="108"/>
      <c r="XE171" s="129"/>
      <c r="XF171" s="130"/>
      <c r="XG171" s="70"/>
      <c r="XH171" s="104"/>
      <c r="XI171" s="105"/>
      <c r="XJ171" s="106"/>
      <c r="XK171" s="107"/>
      <c r="XL171" s="108"/>
      <c r="XM171" s="129"/>
      <c r="XN171" s="130"/>
      <c r="XO171" s="70"/>
      <c r="XP171" s="104"/>
      <c r="XQ171" s="105"/>
      <c r="XR171" s="106"/>
      <c r="XS171" s="107"/>
      <c r="XT171" s="108"/>
      <c r="XU171" s="129"/>
      <c r="XV171" s="130"/>
      <c r="XW171" s="70"/>
      <c r="XX171" s="104"/>
      <c r="XY171" s="105"/>
      <c r="XZ171" s="106"/>
      <c r="YA171" s="107"/>
      <c r="YB171" s="108"/>
      <c r="YC171" s="129"/>
      <c r="YD171" s="130"/>
      <c r="YE171" s="70"/>
      <c r="YF171" s="104"/>
      <c r="YG171" s="105"/>
      <c r="YH171" s="106"/>
      <c r="YI171" s="107"/>
      <c r="YJ171" s="108"/>
      <c r="YK171" s="129"/>
      <c r="YL171" s="130"/>
      <c r="YM171" s="70"/>
      <c r="YN171" s="104"/>
      <c r="YO171" s="105"/>
      <c r="YP171" s="106"/>
      <c r="YQ171" s="107"/>
      <c r="YR171" s="108"/>
      <c r="YS171" s="129"/>
      <c r="YT171" s="130"/>
      <c r="YU171" s="70"/>
      <c r="YV171" s="104"/>
      <c r="YW171" s="105"/>
      <c r="YX171" s="106"/>
      <c r="YY171" s="107"/>
      <c r="YZ171" s="108"/>
      <c r="ZA171" s="129"/>
      <c r="ZB171" s="130"/>
      <c r="ZC171" s="70"/>
      <c r="ZD171" s="104"/>
      <c r="ZE171" s="105"/>
      <c r="ZF171" s="106"/>
      <c r="ZG171" s="107"/>
      <c r="ZH171" s="108"/>
      <c r="ZI171" s="129"/>
      <c r="ZJ171" s="130"/>
      <c r="ZK171" s="70"/>
      <c r="ZL171" s="104"/>
      <c r="ZM171" s="105"/>
      <c r="ZN171" s="106"/>
      <c r="ZO171" s="107"/>
      <c r="ZP171" s="108"/>
      <c r="ZQ171" s="129"/>
      <c r="ZR171" s="130"/>
      <c r="ZS171" s="70"/>
      <c r="ZT171" s="104"/>
      <c r="ZU171" s="105"/>
      <c r="ZV171" s="106"/>
      <c r="ZW171" s="107"/>
      <c r="ZX171" s="108"/>
      <c r="ZY171" s="129"/>
      <c r="ZZ171" s="130"/>
      <c r="AAA171" s="70"/>
      <c r="AAB171" s="104"/>
      <c r="AAC171" s="105"/>
      <c r="AAD171" s="106"/>
      <c r="AAE171" s="107"/>
      <c r="AAF171" s="108"/>
      <c r="AAG171" s="129"/>
      <c r="AAH171" s="130"/>
      <c r="AAI171" s="70"/>
      <c r="AAJ171" s="104"/>
      <c r="AAK171" s="105"/>
      <c r="AAL171" s="106"/>
      <c r="AAM171" s="107"/>
      <c r="AAN171" s="108"/>
      <c r="AAO171" s="129"/>
      <c r="AAP171" s="130"/>
      <c r="AAQ171" s="70"/>
      <c r="AAR171" s="104"/>
      <c r="AAS171" s="105"/>
      <c r="AAT171" s="106"/>
      <c r="AAU171" s="107"/>
      <c r="AAV171" s="108"/>
      <c r="AAW171" s="129"/>
      <c r="AAX171" s="130"/>
      <c r="AAY171" s="70"/>
      <c r="AAZ171" s="104"/>
      <c r="ABA171" s="105"/>
      <c r="ABB171" s="106"/>
      <c r="ABC171" s="107"/>
      <c r="ABD171" s="108"/>
      <c r="ABE171" s="129"/>
      <c r="ABF171" s="130"/>
      <c r="ABG171" s="70"/>
      <c r="ABH171" s="104"/>
      <c r="ABI171" s="105"/>
      <c r="ABJ171" s="106"/>
      <c r="ABK171" s="107"/>
      <c r="ABL171" s="108"/>
      <c r="ABM171" s="129"/>
      <c r="ABN171" s="130"/>
      <c r="ABO171" s="70"/>
      <c r="ABP171" s="104"/>
      <c r="ABQ171" s="105"/>
      <c r="ABR171" s="106"/>
      <c r="ABS171" s="107"/>
      <c r="ABT171" s="108"/>
      <c r="ABU171" s="129"/>
      <c r="ABV171" s="130"/>
      <c r="ABW171" s="70"/>
      <c r="ABX171" s="104"/>
      <c r="ABY171" s="105"/>
      <c r="ABZ171" s="106"/>
      <c r="ACA171" s="107"/>
      <c r="ACB171" s="108"/>
      <c r="ACC171" s="129"/>
      <c r="ACD171" s="130"/>
      <c r="ACE171" s="70"/>
      <c r="ACF171" s="104"/>
      <c r="ACG171" s="105"/>
      <c r="ACH171" s="106"/>
      <c r="ACI171" s="107"/>
      <c r="ACJ171" s="108"/>
      <c r="ACK171" s="129"/>
      <c r="ACL171" s="130"/>
      <c r="ACM171" s="70"/>
      <c r="ACN171" s="104"/>
      <c r="ACO171" s="105"/>
      <c r="ACP171" s="106"/>
      <c r="ACQ171" s="107"/>
      <c r="ACR171" s="108"/>
      <c r="ACS171" s="129"/>
      <c r="ACT171" s="130"/>
      <c r="ACU171" s="70"/>
      <c r="ACV171" s="104"/>
      <c r="ACW171" s="105"/>
      <c r="ACX171" s="106"/>
      <c r="ACY171" s="107"/>
      <c r="ACZ171" s="108"/>
      <c r="ADA171" s="129"/>
      <c r="ADB171" s="130"/>
      <c r="ADC171" s="70"/>
      <c r="ADD171" s="104"/>
      <c r="ADE171" s="105"/>
      <c r="ADF171" s="106"/>
      <c r="ADG171" s="107"/>
      <c r="ADH171" s="108"/>
      <c r="ADI171" s="129"/>
      <c r="ADJ171" s="130"/>
      <c r="ADK171" s="70"/>
      <c r="ADL171" s="104"/>
      <c r="ADM171" s="105"/>
      <c r="ADN171" s="106"/>
      <c r="ADO171" s="107"/>
      <c r="ADP171" s="108"/>
      <c r="ADQ171" s="129"/>
      <c r="ADR171" s="130"/>
      <c r="ADS171" s="70"/>
      <c r="ADT171" s="104"/>
      <c r="ADU171" s="105"/>
      <c r="ADV171" s="106"/>
      <c r="ADW171" s="107"/>
      <c r="ADX171" s="108"/>
      <c r="ADY171" s="129"/>
      <c r="ADZ171" s="130"/>
      <c r="AEA171" s="70"/>
      <c r="AEB171" s="104"/>
      <c r="AEC171" s="105"/>
      <c r="AED171" s="106"/>
      <c r="AEE171" s="107"/>
      <c r="AEF171" s="108"/>
      <c r="AEG171" s="129"/>
      <c r="AEH171" s="130"/>
      <c r="AEI171" s="70"/>
      <c r="AEJ171" s="104"/>
      <c r="AEK171" s="105"/>
      <c r="AEL171" s="106"/>
      <c r="AEM171" s="107"/>
      <c r="AEN171" s="108"/>
      <c r="AEO171" s="129"/>
      <c r="AEP171" s="130"/>
      <c r="AEQ171" s="70"/>
      <c r="AER171" s="104"/>
      <c r="AES171" s="105"/>
      <c r="AET171" s="106"/>
      <c r="AEU171" s="107"/>
      <c r="AEV171" s="108"/>
      <c r="AEW171" s="129"/>
      <c r="AEX171" s="130"/>
      <c r="AEY171" s="70"/>
      <c r="AEZ171" s="104"/>
      <c r="AFA171" s="105"/>
      <c r="AFB171" s="106"/>
      <c r="AFC171" s="107"/>
      <c r="AFD171" s="108"/>
      <c r="AFE171" s="129"/>
      <c r="AFF171" s="130"/>
      <c r="AFG171" s="70"/>
      <c r="AFH171" s="104"/>
      <c r="AFI171" s="105"/>
      <c r="AFJ171" s="106"/>
      <c r="AFK171" s="107"/>
      <c r="AFL171" s="108"/>
      <c r="AFM171" s="129"/>
      <c r="AFN171" s="130"/>
      <c r="AFO171" s="70"/>
      <c r="AFP171" s="104"/>
      <c r="AFQ171" s="105"/>
      <c r="AFR171" s="106"/>
      <c r="AFS171" s="107"/>
      <c r="AFT171" s="108"/>
      <c r="AFU171" s="129"/>
      <c r="AFV171" s="130"/>
      <c r="AFW171" s="70"/>
      <c r="AFX171" s="104"/>
      <c r="AFY171" s="105"/>
      <c r="AFZ171" s="106"/>
      <c r="AGA171" s="107"/>
      <c r="AGB171" s="108"/>
      <c r="AGC171" s="129"/>
      <c r="AGD171" s="130"/>
      <c r="AGE171" s="70"/>
      <c r="AGF171" s="104"/>
      <c r="AGG171" s="105"/>
      <c r="AGH171" s="106"/>
      <c r="AGI171" s="107"/>
      <c r="AGJ171" s="108"/>
      <c r="AGK171" s="129"/>
      <c r="AGL171" s="130"/>
      <c r="AGM171" s="70"/>
      <c r="AGN171" s="104"/>
      <c r="AGO171" s="105"/>
      <c r="AGP171" s="106"/>
      <c r="AGQ171" s="107"/>
      <c r="AGR171" s="108"/>
      <c r="AGS171" s="129"/>
      <c r="AGT171" s="130"/>
      <c r="AGU171" s="70"/>
      <c r="AGV171" s="104"/>
      <c r="AGW171" s="105"/>
      <c r="AGX171" s="106"/>
      <c r="AGY171" s="107"/>
      <c r="AGZ171" s="108"/>
      <c r="AHA171" s="129"/>
      <c r="AHB171" s="130"/>
      <c r="AHC171" s="70"/>
      <c r="AHD171" s="104"/>
      <c r="AHE171" s="105"/>
      <c r="AHF171" s="106"/>
      <c r="AHG171" s="107"/>
      <c r="AHH171" s="108"/>
      <c r="AHI171" s="129"/>
      <c r="AHJ171" s="130"/>
      <c r="AHK171" s="70"/>
      <c r="AHL171" s="104"/>
      <c r="AHM171" s="105"/>
      <c r="AHN171" s="106"/>
      <c r="AHO171" s="107"/>
      <c r="AHP171" s="108"/>
      <c r="AHQ171" s="129"/>
      <c r="AHR171" s="130"/>
      <c r="AHS171" s="70"/>
      <c r="AHT171" s="104"/>
      <c r="AHU171" s="105"/>
      <c r="AHV171" s="106"/>
      <c r="AHW171" s="107"/>
      <c r="AHX171" s="108"/>
      <c r="AHY171" s="129"/>
      <c r="AHZ171" s="130"/>
      <c r="AIA171" s="70"/>
      <c r="AIB171" s="104"/>
      <c r="AIC171" s="105"/>
      <c r="AID171" s="106"/>
      <c r="AIE171" s="107"/>
      <c r="AIF171" s="108"/>
      <c r="AIG171" s="129"/>
      <c r="AIH171" s="130"/>
      <c r="AII171" s="70"/>
      <c r="AIJ171" s="104"/>
      <c r="AIK171" s="105"/>
      <c r="AIL171" s="106"/>
      <c r="AIM171" s="107"/>
      <c r="AIN171" s="108"/>
      <c r="AIO171" s="129"/>
      <c r="AIP171" s="130"/>
      <c r="AIQ171" s="70"/>
      <c r="AIR171" s="104"/>
      <c r="AIS171" s="105"/>
      <c r="AIT171" s="106"/>
      <c r="AIU171" s="107"/>
      <c r="AIV171" s="108"/>
      <c r="AIW171" s="129"/>
      <c r="AIX171" s="130"/>
      <c r="AIY171" s="70"/>
      <c r="AIZ171" s="104"/>
      <c r="AJA171" s="105"/>
      <c r="AJB171" s="106"/>
      <c r="AJC171" s="107"/>
      <c r="AJD171" s="108"/>
      <c r="AJE171" s="129"/>
      <c r="AJF171" s="130"/>
      <c r="AJG171" s="70"/>
      <c r="AJH171" s="104"/>
      <c r="AJI171" s="105"/>
      <c r="AJJ171" s="106"/>
      <c r="AJK171" s="107"/>
      <c r="AJL171" s="108"/>
      <c r="AJM171" s="129"/>
      <c r="AJN171" s="130"/>
      <c r="AJO171" s="70"/>
      <c r="AJP171" s="104"/>
      <c r="AJQ171" s="105"/>
      <c r="AJR171" s="106"/>
      <c r="AJS171" s="107"/>
      <c r="AJT171" s="108"/>
      <c r="AJU171" s="129"/>
      <c r="AJV171" s="130"/>
      <c r="AJW171" s="70"/>
      <c r="AJX171" s="104"/>
      <c r="AJY171" s="105"/>
      <c r="AJZ171" s="106"/>
      <c r="AKA171" s="107"/>
      <c r="AKB171" s="108"/>
      <c r="AKC171" s="129"/>
      <c r="AKD171" s="130"/>
      <c r="AKE171" s="70"/>
      <c r="AKF171" s="104"/>
      <c r="AKG171" s="105"/>
      <c r="AKH171" s="106"/>
      <c r="AKI171" s="107"/>
      <c r="AKJ171" s="108"/>
      <c r="AKK171" s="129"/>
      <c r="AKL171" s="130"/>
      <c r="AKM171" s="70"/>
      <c r="AKN171" s="104"/>
      <c r="AKO171" s="105"/>
      <c r="AKP171" s="106"/>
      <c r="AKQ171" s="107"/>
      <c r="AKR171" s="108"/>
      <c r="AKS171" s="129"/>
      <c r="AKT171" s="130"/>
      <c r="AKU171" s="70"/>
      <c r="AKV171" s="104"/>
      <c r="AKW171" s="105"/>
      <c r="AKX171" s="106"/>
      <c r="AKY171" s="107"/>
      <c r="AKZ171" s="108"/>
      <c r="ALA171" s="129"/>
      <c r="ALB171" s="130"/>
      <c r="ALC171" s="70"/>
      <c r="ALD171" s="104"/>
      <c r="ALE171" s="105"/>
      <c r="ALF171" s="106"/>
      <c r="ALG171" s="107"/>
      <c r="ALH171" s="108"/>
      <c r="ALI171" s="129"/>
      <c r="ALJ171" s="130"/>
      <c r="ALK171" s="70"/>
      <c r="ALL171" s="104"/>
      <c r="ALM171" s="105"/>
      <c r="ALN171" s="106"/>
      <c r="ALO171" s="107"/>
      <c r="ALP171" s="108"/>
      <c r="ALQ171" s="129"/>
      <c r="ALR171" s="130"/>
      <c r="ALS171" s="70"/>
      <c r="ALT171" s="104"/>
      <c r="ALU171" s="105"/>
      <c r="ALV171" s="106"/>
      <c r="ALW171" s="107"/>
      <c r="ALX171" s="108"/>
      <c r="ALY171" s="129"/>
      <c r="ALZ171" s="130"/>
      <c r="AMA171" s="70"/>
      <c r="AMB171" s="104"/>
      <c r="AMC171" s="105"/>
      <c r="AMD171" s="106"/>
      <c r="AME171" s="107"/>
      <c r="AMF171" s="108"/>
      <c r="AMG171" s="129"/>
      <c r="AMH171" s="130"/>
      <c r="AMI171" s="70"/>
      <c r="AMJ171" s="104"/>
      <c r="AMK171" s="105"/>
      <c r="AML171" s="106"/>
      <c r="AMM171" s="107"/>
      <c r="AMN171" s="108"/>
      <c r="AMO171" s="129"/>
      <c r="AMP171" s="130"/>
      <c r="AMQ171" s="70"/>
      <c r="AMR171" s="104"/>
      <c r="AMS171" s="105"/>
      <c r="AMT171" s="106"/>
      <c r="AMU171" s="107"/>
      <c r="AMV171" s="108"/>
      <c r="AMW171" s="129"/>
      <c r="AMX171" s="130"/>
      <c r="AMY171" s="70"/>
      <c r="AMZ171" s="104"/>
      <c r="ANA171" s="105"/>
      <c r="ANB171" s="106"/>
      <c r="ANC171" s="107"/>
      <c r="AND171" s="108"/>
      <c r="ANE171" s="129"/>
      <c r="ANF171" s="130"/>
      <c r="ANG171" s="70"/>
      <c r="ANH171" s="104"/>
      <c r="ANI171" s="105"/>
      <c r="ANJ171" s="106"/>
      <c r="ANK171" s="107"/>
      <c r="ANL171" s="108"/>
      <c r="ANM171" s="129"/>
      <c r="ANN171" s="130"/>
      <c r="ANO171" s="70"/>
      <c r="ANP171" s="104"/>
      <c r="ANQ171" s="105"/>
      <c r="ANR171" s="106"/>
      <c r="ANS171" s="107"/>
      <c r="ANT171" s="108"/>
      <c r="ANU171" s="129"/>
      <c r="ANV171" s="130"/>
      <c r="ANW171" s="70"/>
      <c r="ANX171" s="104"/>
      <c r="ANY171" s="105"/>
      <c r="ANZ171" s="106"/>
      <c r="AOA171" s="107"/>
      <c r="AOB171" s="108"/>
      <c r="AOC171" s="129"/>
      <c r="AOD171" s="130"/>
      <c r="AOE171" s="70"/>
      <c r="AOF171" s="104"/>
      <c r="AOG171" s="105"/>
      <c r="AOH171" s="106"/>
      <c r="AOI171" s="107"/>
      <c r="AOJ171" s="108"/>
      <c r="AOK171" s="129"/>
      <c r="AOL171" s="130"/>
      <c r="AOM171" s="70"/>
      <c r="AON171" s="104"/>
      <c r="AOO171" s="105"/>
      <c r="AOP171" s="106"/>
      <c r="AOQ171" s="107"/>
      <c r="AOR171" s="108"/>
      <c r="AOS171" s="129"/>
      <c r="AOT171" s="130"/>
      <c r="AOU171" s="70"/>
      <c r="AOV171" s="104"/>
      <c r="AOW171" s="105"/>
      <c r="AOX171" s="106"/>
      <c r="AOY171" s="107"/>
      <c r="AOZ171" s="108"/>
      <c r="APA171" s="129"/>
      <c r="APB171" s="130"/>
      <c r="APC171" s="70"/>
      <c r="APD171" s="104"/>
      <c r="APE171" s="105"/>
      <c r="APF171" s="106"/>
      <c r="APG171" s="107"/>
      <c r="APH171" s="108"/>
      <c r="API171" s="129"/>
      <c r="APJ171" s="130"/>
      <c r="APK171" s="70"/>
      <c r="APL171" s="104"/>
      <c r="APM171" s="105"/>
      <c r="APN171" s="106"/>
      <c r="APO171" s="107"/>
      <c r="APP171" s="108"/>
      <c r="APQ171" s="129"/>
      <c r="APR171" s="130"/>
      <c r="APS171" s="70"/>
      <c r="APT171" s="104"/>
      <c r="APU171" s="105"/>
      <c r="APV171" s="106"/>
      <c r="APW171" s="107"/>
      <c r="APX171" s="108"/>
      <c r="APY171" s="129"/>
      <c r="APZ171" s="130"/>
      <c r="AQA171" s="70"/>
      <c r="AQB171" s="104"/>
      <c r="AQC171" s="105"/>
      <c r="AQD171" s="106"/>
      <c r="AQE171" s="107"/>
      <c r="AQF171" s="108"/>
      <c r="AQG171" s="129"/>
      <c r="AQH171" s="130"/>
      <c r="AQI171" s="70"/>
      <c r="AQJ171" s="104"/>
      <c r="AQK171" s="105"/>
      <c r="AQL171" s="106"/>
      <c r="AQM171" s="107"/>
      <c r="AQN171" s="108"/>
      <c r="AQO171" s="129"/>
      <c r="AQP171" s="130"/>
      <c r="AQQ171" s="70"/>
      <c r="AQR171" s="104"/>
      <c r="AQS171" s="105"/>
      <c r="AQT171" s="106"/>
      <c r="AQU171" s="107"/>
      <c r="AQV171" s="108"/>
      <c r="AQW171" s="129"/>
      <c r="AQX171" s="130"/>
      <c r="AQY171" s="70"/>
      <c r="AQZ171" s="104"/>
      <c r="ARA171" s="105"/>
      <c r="ARB171" s="106"/>
      <c r="ARC171" s="107"/>
      <c r="ARD171" s="108"/>
      <c r="ARE171" s="129"/>
      <c r="ARF171" s="130"/>
      <c r="ARG171" s="70"/>
      <c r="ARH171" s="104"/>
      <c r="ARI171" s="105"/>
      <c r="ARJ171" s="106"/>
      <c r="ARK171" s="107"/>
      <c r="ARL171" s="108"/>
      <c r="ARM171" s="129"/>
      <c r="ARN171" s="130"/>
      <c r="ARO171" s="70"/>
      <c r="ARP171" s="104"/>
      <c r="ARQ171" s="105"/>
      <c r="ARR171" s="106"/>
      <c r="ARS171" s="107"/>
      <c r="ART171" s="108"/>
      <c r="ARU171" s="129"/>
      <c r="ARV171" s="130"/>
      <c r="ARW171" s="70"/>
      <c r="ARX171" s="104"/>
      <c r="ARY171" s="105"/>
      <c r="ARZ171" s="106"/>
      <c r="ASA171" s="107"/>
      <c r="ASB171" s="108"/>
      <c r="ASC171" s="129"/>
      <c r="ASD171" s="130"/>
      <c r="ASE171" s="70"/>
      <c r="ASF171" s="104"/>
      <c r="ASG171" s="105"/>
      <c r="ASH171" s="106"/>
      <c r="ASI171" s="107"/>
      <c r="ASJ171" s="108"/>
      <c r="ASK171" s="129"/>
      <c r="ASL171" s="130"/>
      <c r="ASM171" s="70"/>
      <c r="ASN171" s="104"/>
      <c r="ASO171" s="105"/>
      <c r="ASP171" s="106"/>
      <c r="ASQ171" s="107"/>
      <c r="ASR171" s="108"/>
      <c r="ASS171" s="129"/>
      <c r="AST171" s="130"/>
      <c r="ASU171" s="70"/>
      <c r="ASV171" s="104"/>
      <c r="ASW171" s="105"/>
      <c r="ASX171" s="106"/>
      <c r="ASY171" s="107"/>
      <c r="ASZ171" s="108"/>
      <c r="ATA171" s="129"/>
      <c r="ATB171" s="130"/>
      <c r="ATC171" s="70"/>
      <c r="ATD171" s="104"/>
      <c r="ATE171" s="105"/>
      <c r="ATF171" s="106"/>
      <c r="ATG171" s="107"/>
      <c r="ATH171" s="108"/>
      <c r="ATI171" s="129"/>
      <c r="ATJ171" s="130"/>
      <c r="ATK171" s="70"/>
      <c r="ATL171" s="104"/>
      <c r="ATM171" s="105"/>
      <c r="ATN171" s="106"/>
      <c r="ATO171" s="107"/>
      <c r="ATP171" s="108"/>
      <c r="ATQ171" s="129"/>
      <c r="ATR171" s="130"/>
      <c r="ATS171" s="70"/>
      <c r="ATT171" s="104"/>
      <c r="ATU171" s="105"/>
      <c r="ATV171" s="106"/>
      <c r="ATW171" s="107"/>
      <c r="ATX171" s="108"/>
      <c r="ATY171" s="129"/>
      <c r="ATZ171" s="130"/>
      <c r="AUA171" s="70"/>
      <c r="AUB171" s="104"/>
      <c r="AUC171" s="105"/>
      <c r="AUD171" s="106"/>
      <c r="AUE171" s="107"/>
      <c r="AUF171" s="108"/>
      <c r="AUG171" s="129"/>
      <c r="AUH171" s="130"/>
      <c r="AUI171" s="70"/>
      <c r="AUJ171" s="104"/>
      <c r="AUK171" s="105"/>
      <c r="AUL171" s="106"/>
      <c r="AUM171" s="107"/>
      <c r="AUN171" s="108"/>
      <c r="AUO171" s="129"/>
      <c r="AUP171" s="130"/>
      <c r="AUQ171" s="70"/>
      <c r="AUR171" s="104"/>
      <c r="AUS171" s="105"/>
      <c r="AUT171" s="106"/>
      <c r="AUU171" s="107"/>
      <c r="AUV171" s="108"/>
      <c r="AUW171" s="129"/>
      <c r="AUX171" s="130"/>
      <c r="AUY171" s="70"/>
      <c r="AUZ171" s="104"/>
      <c r="AVA171" s="105"/>
      <c r="AVB171" s="106"/>
      <c r="AVC171" s="107"/>
      <c r="AVD171" s="108"/>
      <c r="AVE171" s="129"/>
      <c r="AVF171" s="130"/>
      <c r="AVG171" s="70"/>
      <c r="AVH171" s="104"/>
      <c r="AVI171" s="105"/>
      <c r="AVJ171" s="106"/>
      <c r="AVK171" s="107"/>
      <c r="AVL171" s="108"/>
      <c r="AVM171" s="129"/>
      <c r="AVN171" s="130"/>
      <c r="AVO171" s="70"/>
      <c r="AVP171" s="104"/>
      <c r="AVQ171" s="105"/>
      <c r="AVR171" s="106"/>
      <c r="AVS171" s="107"/>
      <c r="AVT171" s="108"/>
      <c r="AVU171" s="129"/>
      <c r="AVV171" s="130"/>
      <c r="AVW171" s="70"/>
      <c r="AVX171" s="104"/>
      <c r="AVY171" s="105"/>
      <c r="AVZ171" s="106"/>
      <c r="AWA171" s="107"/>
      <c r="AWB171" s="108"/>
      <c r="AWC171" s="129"/>
      <c r="AWD171" s="130"/>
      <c r="AWE171" s="70"/>
      <c r="AWF171" s="104"/>
      <c r="AWG171" s="105"/>
      <c r="AWH171" s="106"/>
      <c r="AWI171" s="107"/>
      <c r="AWJ171" s="108"/>
      <c r="AWK171" s="129"/>
      <c r="AWL171" s="130"/>
      <c r="AWM171" s="70"/>
      <c r="AWN171" s="104"/>
      <c r="AWO171" s="105"/>
      <c r="AWP171" s="106"/>
      <c r="AWQ171" s="107"/>
      <c r="AWR171" s="108"/>
      <c r="AWS171" s="129"/>
      <c r="AWT171" s="130"/>
      <c r="AWU171" s="70"/>
      <c r="AWV171" s="104"/>
      <c r="AWW171" s="105"/>
      <c r="AWX171" s="106"/>
      <c r="AWY171" s="107"/>
      <c r="AWZ171" s="108"/>
      <c r="AXA171" s="129"/>
      <c r="AXB171" s="130"/>
      <c r="AXC171" s="70"/>
      <c r="AXD171" s="104"/>
      <c r="AXE171" s="105"/>
      <c r="AXF171" s="106"/>
      <c r="AXG171" s="107"/>
      <c r="AXH171" s="108"/>
      <c r="AXI171" s="129"/>
      <c r="AXJ171" s="130"/>
      <c r="AXK171" s="70"/>
      <c r="AXL171" s="104"/>
      <c r="AXM171" s="105"/>
      <c r="AXN171" s="106"/>
      <c r="AXO171" s="107"/>
      <c r="AXP171" s="108"/>
      <c r="AXQ171" s="129"/>
      <c r="AXR171" s="130"/>
      <c r="AXS171" s="70"/>
      <c r="AXT171" s="104"/>
      <c r="AXU171" s="105"/>
      <c r="AXV171" s="106"/>
      <c r="AXW171" s="107"/>
      <c r="AXX171" s="108"/>
      <c r="AXY171" s="129"/>
      <c r="AXZ171" s="130"/>
      <c r="AYA171" s="70"/>
      <c r="AYB171" s="104"/>
      <c r="AYC171" s="105"/>
      <c r="AYD171" s="106"/>
      <c r="AYE171" s="107"/>
      <c r="AYF171" s="108"/>
      <c r="AYG171" s="129"/>
      <c r="AYH171" s="130"/>
      <c r="AYI171" s="70"/>
      <c r="AYJ171" s="104"/>
      <c r="AYK171" s="105"/>
      <c r="AYL171" s="106"/>
      <c r="AYM171" s="107"/>
      <c r="AYN171" s="108"/>
      <c r="AYO171" s="129"/>
      <c r="AYP171" s="130"/>
      <c r="AYQ171" s="70"/>
      <c r="AYR171" s="104"/>
      <c r="AYS171" s="105"/>
      <c r="AYT171" s="106"/>
      <c r="AYU171" s="107"/>
      <c r="AYV171" s="108"/>
      <c r="AYW171" s="129"/>
      <c r="AYX171" s="130"/>
      <c r="AYY171" s="70"/>
      <c r="AYZ171" s="104"/>
      <c r="AZA171" s="105"/>
      <c r="AZB171" s="106"/>
      <c r="AZC171" s="107"/>
      <c r="AZD171" s="108"/>
      <c r="AZE171" s="129"/>
      <c r="AZF171" s="130"/>
      <c r="AZG171" s="70"/>
      <c r="AZH171" s="104"/>
      <c r="AZI171" s="105"/>
      <c r="AZJ171" s="106"/>
      <c r="AZK171" s="107"/>
      <c r="AZL171" s="108"/>
      <c r="AZM171" s="129"/>
      <c r="AZN171" s="130"/>
      <c r="AZO171" s="70"/>
      <c r="AZP171" s="104"/>
      <c r="AZQ171" s="105"/>
      <c r="AZR171" s="106"/>
      <c r="AZS171" s="107"/>
      <c r="AZT171" s="108"/>
      <c r="AZU171" s="129"/>
      <c r="AZV171" s="130"/>
      <c r="AZW171" s="70"/>
      <c r="AZX171" s="104"/>
      <c r="AZY171" s="105"/>
      <c r="AZZ171" s="106"/>
      <c r="BAA171" s="107"/>
      <c r="BAB171" s="108"/>
      <c r="BAC171" s="129"/>
      <c r="BAD171" s="130"/>
      <c r="BAE171" s="70"/>
      <c r="BAF171" s="104"/>
      <c r="BAG171" s="105"/>
      <c r="BAH171" s="106"/>
      <c r="BAI171" s="107"/>
      <c r="BAJ171" s="108"/>
      <c r="BAK171" s="129"/>
      <c r="BAL171" s="130"/>
      <c r="BAM171" s="70"/>
      <c r="BAN171" s="104"/>
      <c r="BAO171" s="105"/>
      <c r="BAP171" s="106"/>
      <c r="BAQ171" s="107"/>
      <c r="BAR171" s="108"/>
      <c r="BAS171" s="129"/>
      <c r="BAT171" s="130"/>
      <c r="BAU171" s="70"/>
      <c r="BAV171" s="104"/>
      <c r="BAW171" s="105"/>
      <c r="BAX171" s="106"/>
      <c r="BAY171" s="107"/>
      <c r="BAZ171" s="108"/>
      <c r="BBA171" s="129"/>
      <c r="BBB171" s="130"/>
      <c r="BBC171" s="70"/>
      <c r="BBD171" s="104"/>
      <c r="BBE171" s="105"/>
      <c r="BBF171" s="106"/>
      <c r="BBG171" s="107"/>
      <c r="BBH171" s="108"/>
      <c r="BBI171" s="129"/>
      <c r="BBJ171" s="130"/>
      <c r="BBK171" s="70"/>
      <c r="BBL171" s="104"/>
      <c r="BBM171" s="105"/>
      <c r="BBN171" s="106"/>
      <c r="BBO171" s="107"/>
      <c r="BBP171" s="108"/>
      <c r="BBQ171" s="129"/>
      <c r="BBR171" s="130"/>
      <c r="BBS171" s="70"/>
      <c r="BBT171" s="104"/>
      <c r="BBU171" s="105"/>
      <c r="BBV171" s="106"/>
      <c r="BBW171" s="107"/>
      <c r="BBX171" s="108"/>
      <c r="BBY171" s="129"/>
      <c r="BBZ171" s="130"/>
      <c r="BCA171" s="70"/>
      <c r="BCB171" s="104"/>
      <c r="BCC171" s="105"/>
      <c r="BCD171" s="106"/>
      <c r="BCE171" s="107"/>
      <c r="BCF171" s="108"/>
      <c r="BCG171" s="129"/>
      <c r="BCH171" s="130"/>
      <c r="BCI171" s="70"/>
      <c r="BCJ171" s="104"/>
      <c r="BCK171" s="105"/>
      <c r="BCL171" s="106"/>
      <c r="BCM171" s="107"/>
      <c r="BCN171" s="108"/>
      <c r="BCO171" s="129"/>
      <c r="BCP171" s="130"/>
      <c r="BCQ171" s="70"/>
      <c r="BCR171" s="104"/>
      <c r="BCS171" s="105"/>
      <c r="BCT171" s="106"/>
      <c r="BCU171" s="107"/>
      <c r="BCV171" s="108"/>
      <c r="BCW171" s="129"/>
      <c r="BCX171" s="130"/>
      <c r="BCY171" s="70"/>
      <c r="BCZ171" s="104"/>
      <c r="BDA171" s="105"/>
      <c r="BDB171" s="106"/>
      <c r="BDC171" s="107"/>
      <c r="BDD171" s="108"/>
      <c r="BDE171" s="129"/>
      <c r="BDF171" s="130"/>
      <c r="BDG171" s="70"/>
      <c r="BDH171" s="104"/>
      <c r="BDI171" s="105"/>
      <c r="BDJ171" s="106"/>
      <c r="BDK171" s="107"/>
      <c r="BDL171" s="108"/>
      <c r="BDM171" s="129"/>
      <c r="BDN171" s="130"/>
      <c r="BDO171" s="70"/>
      <c r="BDP171" s="104"/>
      <c r="BDQ171" s="105"/>
      <c r="BDR171" s="106"/>
      <c r="BDS171" s="107"/>
      <c r="BDT171" s="108"/>
      <c r="BDU171" s="129"/>
      <c r="BDV171" s="130"/>
      <c r="BDW171" s="70"/>
      <c r="BDX171" s="104"/>
      <c r="BDY171" s="105"/>
      <c r="BDZ171" s="106"/>
      <c r="BEA171" s="107"/>
      <c r="BEB171" s="108"/>
      <c r="BEC171" s="129"/>
      <c r="BED171" s="130"/>
      <c r="BEE171" s="70"/>
      <c r="BEF171" s="104"/>
      <c r="BEG171" s="105"/>
      <c r="BEH171" s="106"/>
      <c r="BEI171" s="107"/>
      <c r="BEJ171" s="108"/>
      <c r="BEK171" s="129"/>
      <c r="BEL171" s="130"/>
      <c r="BEM171" s="70"/>
      <c r="BEN171" s="104"/>
      <c r="BEO171" s="105"/>
      <c r="BEP171" s="106"/>
      <c r="BEQ171" s="107"/>
      <c r="BER171" s="108"/>
      <c r="BES171" s="129"/>
      <c r="BET171" s="130"/>
      <c r="BEU171" s="70"/>
      <c r="BEV171" s="104"/>
      <c r="BEW171" s="105"/>
      <c r="BEX171" s="106"/>
      <c r="BEY171" s="107"/>
      <c r="BEZ171" s="108"/>
      <c r="BFA171" s="129"/>
      <c r="BFB171" s="130"/>
      <c r="BFC171" s="70"/>
      <c r="BFD171" s="104"/>
      <c r="BFE171" s="105"/>
      <c r="BFF171" s="106"/>
      <c r="BFG171" s="107"/>
      <c r="BFH171" s="108"/>
      <c r="BFI171" s="129"/>
      <c r="BFJ171" s="130"/>
      <c r="BFK171" s="70"/>
      <c r="BFL171" s="104"/>
      <c r="BFM171" s="105"/>
      <c r="BFN171" s="106"/>
      <c r="BFO171" s="107"/>
      <c r="BFP171" s="108"/>
      <c r="BFQ171" s="129"/>
      <c r="BFR171" s="130"/>
      <c r="BFS171" s="70"/>
      <c r="BFT171" s="104"/>
      <c r="BFU171" s="105"/>
      <c r="BFV171" s="106"/>
      <c r="BFW171" s="107"/>
      <c r="BFX171" s="108"/>
      <c r="BFY171" s="129"/>
      <c r="BFZ171" s="130"/>
      <c r="BGA171" s="70"/>
      <c r="BGB171" s="104"/>
      <c r="BGC171" s="105"/>
      <c r="BGD171" s="106"/>
      <c r="BGE171" s="107"/>
      <c r="BGF171" s="108"/>
      <c r="BGG171" s="129"/>
      <c r="BGH171" s="130"/>
      <c r="BGI171" s="70"/>
      <c r="BGJ171" s="104"/>
      <c r="BGK171" s="105"/>
      <c r="BGL171" s="106"/>
      <c r="BGM171" s="107"/>
      <c r="BGN171" s="108"/>
      <c r="BGO171" s="129"/>
      <c r="BGP171" s="130"/>
      <c r="BGQ171" s="70"/>
      <c r="BGR171" s="104"/>
      <c r="BGS171" s="105"/>
      <c r="BGT171" s="106"/>
      <c r="BGU171" s="107"/>
      <c r="BGV171" s="108"/>
      <c r="BGW171" s="129"/>
      <c r="BGX171" s="130"/>
      <c r="BGY171" s="70"/>
      <c r="BGZ171" s="104"/>
      <c r="BHA171" s="105"/>
      <c r="BHB171" s="106"/>
      <c r="BHC171" s="107"/>
      <c r="BHD171" s="108"/>
      <c r="BHE171" s="129"/>
      <c r="BHF171" s="130"/>
      <c r="BHG171" s="70"/>
      <c r="BHH171" s="104"/>
      <c r="BHI171" s="105"/>
      <c r="BHJ171" s="106"/>
      <c r="BHK171" s="107"/>
      <c r="BHL171" s="108"/>
      <c r="BHM171" s="129"/>
      <c r="BHN171" s="130"/>
      <c r="BHO171" s="70"/>
      <c r="BHP171" s="104"/>
      <c r="BHQ171" s="105"/>
      <c r="BHR171" s="106"/>
      <c r="BHS171" s="107"/>
      <c r="BHT171" s="108"/>
      <c r="BHU171" s="129"/>
      <c r="BHV171" s="130"/>
      <c r="BHW171" s="70"/>
      <c r="BHX171" s="104"/>
      <c r="BHY171" s="105"/>
      <c r="BHZ171" s="106"/>
      <c r="BIA171" s="107"/>
      <c r="BIB171" s="108"/>
      <c r="BIC171" s="129"/>
      <c r="BID171" s="130"/>
      <c r="BIE171" s="70"/>
      <c r="BIF171" s="104"/>
      <c r="BIG171" s="105"/>
      <c r="BIH171" s="106"/>
      <c r="BII171" s="107"/>
      <c r="BIJ171" s="108"/>
      <c r="BIK171" s="129"/>
      <c r="BIL171" s="130"/>
      <c r="BIM171" s="70"/>
      <c r="BIN171" s="104"/>
      <c r="BIO171" s="105"/>
      <c r="BIP171" s="106"/>
      <c r="BIQ171" s="107"/>
      <c r="BIR171" s="108"/>
      <c r="BIS171" s="129"/>
      <c r="BIT171" s="130"/>
      <c r="BIU171" s="70"/>
      <c r="BIV171" s="104"/>
      <c r="BIW171" s="105"/>
      <c r="BIX171" s="106"/>
      <c r="BIY171" s="107"/>
      <c r="BIZ171" s="108"/>
      <c r="BJA171" s="129"/>
      <c r="BJB171" s="130"/>
      <c r="BJC171" s="70"/>
      <c r="BJD171" s="104"/>
      <c r="BJE171" s="105"/>
      <c r="BJF171" s="106"/>
      <c r="BJG171" s="107"/>
      <c r="BJH171" s="108"/>
      <c r="BJI171" s="129"/>
      <c r="BJJ171" s="130"/>
      <c r="BJK171" s="70"/>
      <c r="BJL171" s="104"/>
      <c r="BJM171" s="105"/>
      <c r="BJN171" s="106"/>
      <c r="BJO171" s="107"/>
      <c r="BJP171" s="108"/>
      <c r="BJQ171" s="129"/>
      <c r="BJR171" s="130"/>
      <c r="BJS171" s="70"/>
      <c r="BJT171" s="104"/>
      <c r="BJU171" s="105"/>
      <c r="BJV171" s="106"/>
      <c r="BJW171" s="107"/>
      <c r="BJX171" s="108"/>
      <c r="BJY171" s="129"/>
      <c r="BJZ171" s="130"/>
      <c r="BKA171" s="70"/>
      <c r="BKB171" s="104"/>
      <c r="BKC171" s="105"/>
      <c r="BKD171" s="106"/>
      <c r="BKE171" s="107"/>
      <c r="BKF171" s="108"/>
      <c r="BKG171" s="129"/>
      <c r="BKH171" s="130"/>
      <c r="BKI171" s="70"/>
      <c r="BKJ171" s="104"/>
      <c r="BKK171" s="105"/>
      <c r="BKL171" s="106"/>
      <c r="BKM171" s="107"/>
      <c r="BKN171" s="108"/>
      <c r="BKO171" s="129"/>
      <c r="BKP171" s="130"/>
      <c r="BKQ171" s="70"/>
      <c r="BKR171" s="104"/>
      <c r="BKS171" s="105"/>
      <c r="BKT171" s="106"/>
      <c r="BKU171" s="107"/>
      <c r="BKV171" s="108"/>
      <c r="BKW171" s="129"/>
      <c r="BKX171" s="130"/>
      <c r="BKY171" s="70"/>
      <c r="BKZ171" s="104"/>
      <c r="BLA171" s="105"/>
      <c r="BLB171" s="106"/>
      <c r="BLC171" s="107"/>
      <c r="BLD171" s="108"/>
      <c r="BLE171" s="129"/>
      <c r="BLF171" s="130"/>
      <c r="BLG171" s="70"/>
      <c r="BLH171" s="104"/>
      <c r="BLI171" s="105"/>
      <c r="BLJ171" s="106"/>
      <c r="BLK171" s="107"/>
      <c r="BLL171" s="108"/>
      <c r="BLM171" s="129"/>
      <c r="BLN171" s="130"/>
      <c r="BLO171" s="70"/>
      <c r="BLP171" s="104"/>
      <c r="BLQ171" s="105"/>
      <c r="BLR171" s="106"/>
      <c r="BLS171" s="107"/>
      <c r="BLT171" s="108"/>
      <c r="BLU171" s="129"/>
      <c r="BLV171" s="130"/>
      <c r="BLW171" s="70"/>
      <c r="BLX171" s="104"/>
      <c r="BLY171" s="105"/>
      <c r="BLZ171" s="106"/>
      <c r="BMA171" s="107"/>
      <c r="BMB171" s="108"/>
      <c r="BMC171" s="129"/>
      <c r="BMD171" s="130"/>
      <c r="BME171" s="70"/>
      <c r="BMF171" s="104"/>
      <c r="BMG171" s="105"/>
      <c r="BMH171" s="106"/>
      <c r="BMI171" s="107"/>
      <c r="BMJ171" s="108"/>
      <c r="BMK171" s="129"/>
      <c r="BML171" s="130"/>
      <c r="BMM171" s="70"/>
      <c r="BMN171" s="104"/>
      <c r="BMO171" s="105"/>
      <c r="BMP171" s="106"/>
      <c r="BMQ171" s="107"/>
      <c r="BMR171" s="108"/>
      <c r="BMS171" s="129"/>
      <c r="BMT171" s="130"/>
      <c r="BMU171" s="70"/>
      <c r="BMV171" s="104"/>
      <c r="BMW171" s="105"/>
      <c r="BMX171" s="106"/>
      <c r="BMY171" s="107"/>
      <c r="BMZ171" s="108"/>
      <c r="BNA171" s="129"/>
      <c r="BNB171" s="130"/>
      <c r="BNC171" s="70"/>
      <c r="BND171" s="104"/>
      <c r="BNE171" s="105"/>
      <c r="BNF171" s="106"/>
      <c r="BNG171" s="107"/>
      <c r="BNH171" s="108"/>
      <c r="BNI171" s="129"/>
      <c r="BNJ171" s="130"/>
      <c r="BNK171" s="70"/>
      <c r="BNL171" s="104"/>
      <c r="BNM171" s="105"/>
      <c r="BNN171" s="106"/>
      <c r="BNO171" s="107"/>
      <c r="BNP171" s="108"/>
      <c r="BNQ171" s="129"/>
      <c r="BNR171" s="130"/>
      <c r="BNS171" s="70"/>
      <c r="BNT171" s="104"/>
      <c r="BNU171" s="105"/>
      <c r="BNV171" s="106"/>
      <c r="BNW171" s="107"/>
      <c r="BNX171" s="108"/>
      <c r="BNY171" s="129"/>
      <c r="BNZ171" s="130"/>
      <c r="BOA171" s="70"/>
      <c r="BOB171" s="104"/>
      <c r="BOC171" s="105"/>
      <c r="BOD171" s="106"/>
      <c r="BOE171" s="107"/>
      <c r="BOF171" s="108"/>
      <c r="BOG171" s="129"/>
      <c r="BOH171" s="130"/>
      <c r="BOI171" s="70"/>
      <c r="BOJ171" s="104"/>
      <c r="BOK171" s="105"/>
      <c r="BOL171" s="106"/>
      <c r="BOM171" s="107"/>
      <c r="BON171" s="108"/>
      <c r="BOO171" s="129"/>
      <c r="BOP171" s="130"/>
      <c r="BOQ171" s="70"/>
      <c r="BOR171" s="104"/>
      <c r="BOS171" s="105"/>
      <c r="BOT171" s="106"/>
      <c r="BOU171" s="107"/>
      <c r="BOV171" s="108"/>
      <c r="BOW171" s="129"/>
      <c r="BOX171" s="130"/>
      <c r="BOY171" s="70"/>
      <c r="BOZ171" s="104"/>
      <c r="BPA171" s="105"/>
      <c r="BPB171" s="106"/>
      <c r="BPC171" s="107"/>
      <c r="BPD171" s="108"/>
      <c r="BPE171" s="129"/>
      <c r="BPF171" s="130"/>
      <c r="BPG171" s="70"/>
      <c r="BPH171" s="104"/>
      <c r="BPI171" s="105"/>
      <c r="BPJ171" s="106"/>
      <c r="BPK171" s="107"/>
      <c r="BPL171" s="108"/>
      <c r="BPM171" s="129"/>
      <c r="BPN171" s="130"/>
      <c r="BPO171" s="70"/>
      <c r="BPP171" s="104"/>
      <c r="BPQ171" s="105"/>
      <c r="BPR171" s="106"/>
      <c r="BPS171" s="107"/>
      <c r="BPT171" s="108"/>
      <c r="BPU171" s="129"/>
      <c r="BPV171" s="130"/>
      <c r="BPW171" s="70"/>
      <c r="BPX171" s="104"/>
      <c r="BPY171" s="105"/>
      <c r="BPZ171" s="106"/>
      <c r="BQA171" s="107"/>
      <c r="BQB171" s="108"/>
      <c r="BQC171" s="129"/>
      <c r="BQD171" s="130"/>
      <c r="BQE171" s="70"/>
      <c r="BQF171" s="104"/>
      <c r="BQG171" s="105"/>
      <c r="BQH171" s="106"/>
      <c r="BQI171" s="107"/>
      <c r="BQJ171" s="108"/>
      <c r="BQK171" s="129"/>
      <c r="BQL171" s="130"/>
      <c r="BQM171" s="70"/>
      <c r="BQN171" s="104"/>
      <c r="BQO171" s="105"/>
      <c r="BQP171" s="106"/>
      <c r="BQQ171" s="107"/>
      <c r="BQR171" s="108"/>
      <c r="BQS171" s="129"/>
      <c r="BQT171" s="130"/>
      <c r="BQU171" s="70"/>
      <c r="BQV171" s="104"/>
      <c r="BQW171" s="105"/>
      <c r="BQX171" s="106"/>
      <c r="BQY171" s="107"/>
      <c r="BQZ171" s="108"/>
      <c r="BRA171" s="129"/>
      <c r="BRB171" s="130"/>
      <c r="BRC171" s="70"/>
      <c r="BRD171" s="104"/>
      <c r="BRE171" s="105"/>
      <c r="BRF171" s="106"/>
      <c r="BRG171" s="107"/>
      <c r="BRH171" s="108"/>
      <c r="BRI171" s="129"/>
      <c r="BRJ171" s="130"/>
      <c r="BRK171" s="70"/>
      <c r="BRL171" s="104"/>
      <c r="BRM171" s="105"/>
      <c r="BRN171" s="106"/>
      <c r="BRO171" s="107"/>
      <c r="BRP171" s="108"/>
      <c r="BRQ171" s="129"/>
      <c r="BRR171" s="130"/>
      <c r="BRS171" s="70"/>
      <c r="BRT171" s="104"/>
      <c r="BRU171" s="105"/>
      <c r="BRV171" s="106"/>
      <c r="BRW171" s="107"/>
      <c r="BRX171" s="108"/>
      <c r="BRY171" s="129"/>
      <c r="BRZ171" s="130"/>
      <c r="BSA171" s="70"/>
      <c r="BSB171" s="104"/>
      <c r="BSC171" s="105"/>
      <c r="BSD171" s="106"/>
      <c r="BSE171" s="107"/>
      <c r="BSF171" s="108"/>
      <c r="BSG171" s="129"/>
      <c r="BSH171" s="130"/>
      <c r="BSI171" s="70"/>
      <c r="BSJ171" s="104"/>
      <c r="BSK171" s="105"/>
      <c r="BSL171" s="106"/>
      <c r="BSM171" s="107"/>
      <c r="BSN171" s="108"/>
      <c r="BSO171" s="129"/>
      <c r="BSP171" s="130"/>
      <c r="BSQ171" s="70"/>
      <c r="BSR171" s="104"/>
      <c r="BSS171" s="105"/>
      <c r="BST171" s="106"/>
      <c r="BSU171" s="107"/>
      <c r="BSV171" s="108"/>
      <c r="BSW171" s="129"/>
      <c r="BSX171" s="130"/>
      <c r="BSY171" s="70"/>
      <c r="BSZ171" s="104"/>
      <c r="BTA171" s="105"/>
      <c r="BTB171" s="106"/>
      <c r="BTC171" s="107"/>
      <c r="BTD171" s="108"/>
      <c r="BTE171" s="129"/>
      <c r="BTF171" s="130"/>
      <c r="BTG171" s="70"/>
      <c r="BTH171" s="104"/>
      <c r="BTI171" s="105"/>
      <c r="BTJ171" s="106"/>
      <c r="BTK171" s="107"/>
      <c r="BTL171" s="108"/>
      <c r="BTM171" s="129"/>
      <c r="BTN171" s="130"/>
      <c r="BTO171" s="70"/>
      <c r="BTP171" s="104"/>
      <c r="BTQ171" s="105"/>
      <c r="BTR171" s="106"/>
      <c r="BTS171" s="107"/>
      <c r="BTT171" s="108"/>
      <c r="BTU171" s="129"/>
      <c r="BTV171" s="130"/>
      <c r="BTW171" s="70"/>
      <c r="BTX171" s="104"/>
      <c r="BTY171" s="105"/>
      <c r="BTZ171" s="106"/>
      <c r="BUA171" s="107"/>
      <c r="BUB171" s="108"/>
      <c r="BUC171" s="129"/>
      <c r="BUD171" s="130"/>
      <c r="BUE171" s="70"/>
      <c r="BUF171" s="104"/>
      <c r="BUG171" s="105"/>
      <c r="BUH171" s="106"/>
      <c r="BUI171" s="107"/>
      <c r="BUJ171" s="108"/>
      <c r="BUK171" s="129"/>
      <c r="BUL171" s="130"/>
      <c r="BUM171" s="70"/>
      <c r="BUN171" s="104"/>
      <c r="BUO171" s="105"/>
      <c r="BUP171" s="106"/>
      <c r="BUQ171" s="107"/>
      <c r="BUR171" s="108"/>
      <c r="BUS171" s="129"/>
      <c r="BUT171" s="130"/>
      <c r="BUU171" s="70"/>
      <c r="BUV171" s="104"/>
      <c r="BUW171" s="105"/>
      <c r="BUX171" s="106"/>
      <c r="BUY171" s="107"/>
      <c r="BUZ171" s="108"/>
      <c r="BVA171" s="129"/>
      <c r="BVB171" s="130"/>
      <c r="BVC171" s="70"/>
      <c r="BVD171" s="104"/>
      <c r="BVE171" s="105"/>
      <c r="BVF171" s="106"/>
      <c r="BVG171" s="107"/>
      <c r="BVH171" s="108"/>
      <c r="BVI171" s="129"/>
      <c r="BVJ171" s="130"/>
      <c r="BVK171" s="70"/>
      <c r="BVL171" s="104"/>
      <c r="BVM171" s="105"/>
      <c r="BVN171" s="106"/>
      <c r="BVO171" s="107"/>
      <c r="BVP171" s="108"/>
      <c r="BVQ171" s="129"/>
      <c r="BVR171" s="130"/>
      <c r="BVS171" s="70"/>
      <c r="BVT171" s="104"/>
      <c r="BVU171" s="105"/>
      <c r="BVV171" s="106"/>
      <c r="BVW171" s="107"/>
      <c r="BVX171" s="108"/>
      <c r="BVY171" s="129"/>
      <c r="BVZ171" s="130"/>
      <c r="BWA171" s="70"/>
      <c r="BWB171" s="104"/>
      <c r="BWC171" s="105"/>
      <c r="BWD171" s="106"/>
      <c r="BWE171" s="107"/>
      <c r="BWF171" s="108"/>
      <c r="BWG171" s="129"/>
      <c r="BWH171" s="130"/>
      <c r="BWI171" s="70"/>
      <c r="BWJ171" s="104"/>
      <c r="BWK171" s="105"/>
      <c r="BWL171" s="106"/>
      <c r="BWM171" s="107"/>
      <c r="BWN171" s="108"/>
      <c r="BWO171" s="129"/>
      <c r="BWP171" s="130"/>
      <c r="BWQ171" s="70"/>
      <c r="BWR171" s="104"/>
      <c r="BWS171" s="105"/>
      <c r="BWT171" s="106"/>
      <c r="BWU171" s="107"/>
      <c r="BWV171" s="108"/>
      <c r="BWW171" s="129"/>
      <c r="BWX171" s="130"/>
      <c r="BWY171" s="70"/>
      <c r="BWZ171" s="104"/>
      <c r="BXA171" s="105"/>
      <c r="BXB171" s="106"/>
      <c r="BXC171" s="107"/>
      <c r="BXD171" s="108"/>
      <c r="BXE171" s="129"/>
      <c r="BXF171" s="130"/>
      <c r="BXG171" s="70"/>
      <c r="BXH171" s="104"/>
      <c r="BXI171" s="105"/>
      <c r="BXJ171" s="106"/>
      <c r="BXK171" s="107"/>
      <c r="BXL171" s="108"/>
      <c r="BXM171" s="129"/>
      <c r="BXN171" s="130"/>
      <c r="BXO171" s="70"/>
      <c r="BXP171" s="104"/>
      <c r="BXQ171" s="105"/>
      <c r="BXR171" s="106"/>
      <c r="BXS171" s="107"/>
      <c r="BXT171" s="108"/>
      <c r="BXU171" s="129"/>
      <c r="BXV171" s="130"/>
      <c r="BXW171" s="70"/>
      <c r="BXX171" s="104"/>
      <c r="BXY171" s="105"/>
      <c r="BXZ171" s="106"/>
      <c r="BYA171" s="107"/>
      <c r="BYB171" s="108"/>
      <c r="BYC171" s="129"/>
      <c r="BYD171" s="130"/>
      <c r="BYE171" s="70"/>
      <c r="BYF171" s="104"/>
      <c r="BYG171" s="105"/>
      <c r="BYH171" s="106"/>
      <c r="BYI171" s="107"/>
      <c r="BYJ171" s="108"/>
      <c r="BYK171" s="129"/>
      <c r="BYL171" s="130"/>
      <c r="BYM171" s="70"/>
      <c r="BYN171" s="104"/>
      <c r="BYO171" s="105"/>
      <c r="BYP171" s="106"/>
      <c r="BYQ171" s="107"/>
      <c r="BYR171" s="108"/>
      <c r="BYS171" s="129"/>
      <c r="BYT171" s="130"/>
      <c r="BYU171" s="70"/>
      <c r="BYV171" s="104"/>
      <c r="BYW171" s="105"/>
      <c r="BYX171" s="106"/>
      <c r="BYY171" s="107"/>
      <c r="BYZ171" s="108"/>
      <c r="BZA171" s="129"/>
      <c r="BZB171" s="130"/>
      <c r="BZC171" s="70"/>
      <c r="BZD171" s="104"/>
      <c r="BZE171" s="105"/>
      <c r="BZF171" s="106"/>
      <c r="BZG171" s="107"/>
      <c r="BZH171" s="108"/>
      <c r="BZI171" s="129"/>
      <c r="BZJ171" s="130"/>
      <c r="BZK171" s="70"/>
      <c r="BZL171" s="104"/>
      <c r="BZM171" s="105"/>
      <c r="BZN171" s="106"/>
      <c r="BZO171" s="107"/>
      <c r="BZP171" s="108"/>
      <c r="BZQ171" s="129"/>
      <c r="BZR171" s="130"/>
      <c r="BZS171" s="70"/>
      <c r="BZT171" s="104"/>
      <c r="BZU171" s="105"/>
      <c r="BZV171" s="106"/>
      <c r="BZW171" s="107"/>
      <c r="BZX171" s="108"/>
      <c r="BZY171" s="129"/>
      <c r="BZZ171" s="130"/>
      <c r="CAA171" s="70"/>
      <c r="CAB171" s="104"/>
      <c r="CAC171" s="105"/>
      <c r="CAD171" s="106"/>
      <c r="CAE171" s="107"/>
      <c r="CAF171" s="108"/>
      <c r="CAG171" s="129"/>
      <c r="CAH171" s="130"/>
      <c r="CAI171" s="70"/>
      <c r="CAJ171" s="104"/>
      <c r="CAK171" s="105"/>
      <c r="CAL171" s="106"/>
      <c r="CAM171" s="107"/>
      <c r="CAN171" s="108"/>
      <c r="CAO171" s="129"/>
      <c r="CAP171" s="130"/>
      <c r="CAQ171" s="70"/>
      <c r="CAR171" s="104"/>
      <c r="CAS171" s="105"/>
      <c r="CAT171" s="106"/>
      <c r="CAU171" s="107"/>
      <c r="CAV171" s="108"/>
      <c r="CAW171" s="129"/>
      <c r="CAX171" s="130"/>
      <c r="CAY171" s="70"/>
      <c r="CAZ171" s="104"/>
      <c r="CBA171" s="105"/>
      <c r="CBB171" s="106"/>
      <c r="CBC171" s="107"/>
      <c r="CBD171" s="108"/>
      <c r="CBE171" s="129"/>
      <c r="CBF171" s="130"/>
      <c r="CBG171" s="70"/>
      <c r="CBH171" s="104"/>
      <c r="CBI171" s="105"/>
      <c r="CBJ171" s="106"/>
      <c r="CBK171" s="107"/>
      <c r="CBL171" s="108"/>
      <c r="CBM171" s="129"/>
      <c r="CBN171" s="130"/>
      <c r="CBO171" s="70"/>
      <c r="CBP171" s="104"/>
      <c r="CBQ171" s="105"/>
      <c r="CBR171" s="106"/>
      <c r="CBS171" s="107"/>
      <c r="CBT171" s="108"/>
      <c r="CBU171" s="129"/>
      <c r="CBV171" s="130"/>
      <c r="CBW171" s="70"/>
      <c r="CBX171" s="104"/>
      <c r="CBY171" s="105"/>
      <c r="CBZ171" s="106"/>
      <c r="CCA171" s="107"/>
      <c r="CCB171" s="108"/>
      <c r="CCC171" s="129"/>
      <c r="CCD171" s="130"/>
      <c r="CCE171" s="70"/>
      <c r="CCF171" s="104"/>
      <c r="CCG171" s="105"/>
      <c r="CCH171" s="106"/>
      <c r="CCI171" s="107"/>
      <c r="CCJ171" s="108"/>
      <c r="CCK171" s="129"/>
      <c r="CCL171" s="130"/>
      <c r="CCM171" s="70"/>
      <c r="CCN171" s="104"/>
      <c r="CCO171" s="105"/>
      <c r="CCP171" s="106"/>
      <c r="CCQ171" s="107"/>
      <c r="CCR171" s="108"/>
      <c r="CCS171" s="129"/>
      <c r="CCT171" s="130"/>
      <c r="CCU171" s="70"/>
      <c r="CCV171" s="104"/>
      <c r="CCW171" s="105"/>
      <c r="CCX171" s="106"/>
      <c r="CCY171" s="107"/>
      <c r="CCZ171" s="108"/>
      <c r="CDA171" s="129"/>
      <c r="CDB171" s="130"/>
      <c r="CDC171" s="70"/>
      <c r="CDD171" s="104"/>
      <c r="CDE171" s="105"/>
      <c r="CDF171" s="106"/>
      <c r="CDG171" s="107"/>
      <c r="CDH171" s="108"/>
      <c r="CDI171" s="129"/>
      <c r="CDJ171" s="130"/>
      <c r="CDK171" s="70"/>
      <c r="CDL171" s="104"/>
      <c r="CDM171" s="105"/>
      <c r="CDN171" s="106"/>
      <c r="CDO171" s="107"/>
      <c r="CDP171" s="108"/>
      <c r="CDQ171" s="129"/>
      <c r="CDR171" s="130"/>
      <c r="CDS171" s="70"/>
      <c r="CDT171" s="104"/>
      <c r="CDU171" s="105"/>
      <c r="CDV171" s="106"/>
      <c r="CDW171" s="107"/>
      <c r="CDX171" s="108"/>
      <c r="CDY171" s="129"/>
      <c r="CDZ171" s="130"/>
      <c r="CEA171" s="70"/>
      <c r="CEB171" s="104"/>
      <c r="CEC171" s="105"/>
      <c r="CED171" s="106"/>
      <c r="CEE171" s="107"/>
      <c r="CEF171" s="108"/>
      <c r="CEG171" s="129"/>
      <c r="CEH171" s="130"/>
      <c r="CEI171" s="70"/>
      <c r="CEJ171" s="104"/>
      <c r="CEK171" s="105"/>
      <c r="CEL171" s="106"/>
      <c r="CEM171" s="107"/>
      <c r="CEN171" s="108"/>
      <c r="CEO171" s="129"/>
      <c r="CEP171" s="130"/>
      <c r="CEQ171" s="70"/>
      <c r="CER171" s="104"/>
      <c r="CES171" s="105"/>
      <c r="CET171" s="106"/>
      <c r="CEU171" s="107"/>
      <c r="CEV171" s="108"/>
      <c r="CEW171" s="129"/>
      <c r="CEX171" s="130"/>
      <c r="CEY171" s="70"/>
      <c r="CEZ171" s="104"/>
      <c r="CFA171" s="105"/>
      <c r="CFB171" s="106"/>
      <c r="CFC171" s="107"/>
      <c r="CFD171" s="108"/>
      <c r="CFE171" s="129"/>
      <c r="CFF171" s="130"/>
      <c r="CFG171" s="70"/>
      <c r="CFH171" s="104"/>
      <c r="CFI171" s="105"/>
      <c r="CFJ171" s="106"/>
      <c r="CFK171" s="107"/>
      <c r="CFL171" s="108"/>
      <c r="CFM171" s="129"/>
      <c r="CFN171" s="130"/>
      <c r="CFO171" s="70"/>
      <c r="CFP171" s="104"/>
      <c r="CFQ171" s="105"/>
      <c r="CFR171" s="106"/>
      <c r="CFS171" s="107"/>
      <c r="CFT171" s="108"/>
      <c r="CFU171" s="129"/>
      <c r="CFV171" s="130"/>
      <c r="CFW171" s="70"/>
      <c r="CFX171" s="104"/>
      <c r="CFY171" s="105"/>
      <c r="CFZ171" s="106"/>
      <c r="CGA171" s="107"/>
      <c r="CGB171" s="108"/>
      <c r="CGC171" s="129"/>
      <c r="CGD171" s="130"/>
      <c r="CGE171" s="70"/>
      <c r="CGF171" s="104"/>
      <c r="CGG171" s="105"/>
      <c r="CGH171" s="106"/>
      <c r="CGI171" s="107"/>
      <c r="CGJ171" s="108"/>
      <c r="CGK171" s="129"/>
      <c r="CGL171" s="130"/>
      <c r="CGM171" s="70"/>
      <c r="CGN171" s="104"/>
      <c r="CGO171" s="105"/>
      <c r="CGP171" s="106"/>
      <c r="CGQ171" s="107"/>
      <c r="CGR171" s="108"/>
      <c r="CGS171" s="129"/>
      <c r="CGT171" s="130"/>
      <c r="CGU171" s="70"/>
      <c r="CGV171" s="104"/>
      <c r="CGW171" s="105"/>
      <c r="CGX171" s="106"/>
      <c r="CGY171" s="107"/>
      <c r="CGZ171" s="108"/>
      <c r="CHA171" s="129"/>
      <c r="CHB171" s="130"/>
      <c r="CHC171" s="70"/>
      <c r="CHD171" s="104"/>
      <c r="CHE171" s="105"/>
      <c r="CHF171" s="106"/>
      <c r="CHG171" s="107"/>
      <c r="CHH171" s="108"/>
      <c r="CHI171" s="129"/>
      <c r="CHJ171" s="130"/>
      <c r="CHK171" s="70"/>
      <c r="CHL171" s="104"/>
      <c r="CHM171" s="105"/>
      <c r="CHN171" s="106"/>
      <c r="CHO171" s="107"/>
      <c r="CHP171" s="108"/>
      <c r="CHQ171" s="129"/>
      <c r="CHR171" s="130"/>
      <c r="CHS171" s="70"/>
      <c r="CHT171" s="104"/>
      <c r="CHU171" s="105"/>
      <c r="CHV171" s="106"/>
      <c r="CHW171" s="107"/>
      <c r="CHX171" s="108"/>
      <c r="CHY171" s="129"/>
      <c r="CHZ171" s="130"/>
      <c r="CIA171" s="70"/>
      <c r="CIB171" s="104"/>
      <c r="CIC171" s="105"/>
      <c r="CID171" s="106"/>
      <c r="CIE171" s="107"/>
      <c r="CIF171" s="108"/>
      <c r="CIG171" s="129"/>
      <c r="CIH171" s="130"/>
      <c r="CII171" s="70"/>
      <c r="CIJ171" s="104"/>
      <c r="CIK171" s="105"/>
      <c r="CIL171" s="106"/>
      <c r="CIM171" s="107"/>
      <c r="CIN171" s="108"/>
      <c r="CIO171" s="129"/>
      <c r="CIP171" s="130"/>
      <c r="CIQ171" s="70"/>
      <c r="CIR171" s="104"/>
      <c r="CIS171" s="105"/>
      <c r="CIT171" s="106"/>
      <c r="CIU171" s="107"/>
      <c r="CIV171" s="108"/>
      <c r="CIW171" s="129"/>
      <c r="CIX171" s="130"/>
      <c r="CIY171" s="70"/>
      <c r="CIZ171" s="104"/>
      <c r="CJA171" s="105"/>
      <c r="CJB171" s="106"/>
      <c r="CJC171" s="107"/>
      <c r="CJD171" s="108"/>
      <c r="CJE171" s="129"/>
      <c r="CJF171" s="130"/>
      <c r="CJG171" s="70"/>
      <c r="CJH171" s="104"/>
      <c r="CJI171" s="105"/>
      <c r="CJJ171" s="106"/>
      <c r="CJK171" s="107"/>
      <c r="CJL171" s="108"/>
      <c r="CJM171" s="129"/>
      <c r="CJN171" s="130"/>
      <c r="CJO171" s="70"/>
      <c r="CJP171" s="104"/>
      <c r="CJQ171" s="105"/>
      <c r="CJR171" s="106"/>
      <c r="CJS171" s="107"/>
      <c r="CJT171" s="108"/>
      <c r="CJU171" s="129"/>
      <c r="CJV171" s="130"/>
      <c r="CJW171" s="70"/>
      <c r="CJX171" s="104"/>
      <c r="CJY171" s="105"/>
      <c r="CJZ171" s="106"/>
      <c r="CKA171" s="107"/>
      <c r="CKB171" s="108"/>
      <c r="CKC171" s="129"/>
      <c r="CKD171" s="130"/>
      <c r="CKE171" s="70"/>
      <c r="CKF171" s="104"/>
      <c r="CKG171" s="105"/>
      <c r="CKH171" s="106"/>
      <c r="CKI171" s="107"/>
      <c r="CKJ171" s="108"/>
      <c r="CKK171" s="129"/>
      <c r="CKL171" s="130"/>
      <c r="CKM171" s="70"/>
      <c r="CKN171" s="104"/>
      <c r="CKO171" s="105"/>
      <c r="CKP171" s="106"/>
      <c r="CKQ171" s="107"/>
      <c r="CKR171" s="108"/>
      <c r="CKS171" s="129"/>
      <c r="CKT171" s="130"/>
      <c r="CKU171" s="70"/>
      <c r="CKV171" s="104"/>
      <c r="CKW171" s="105"/>
      <c r="CKX171" s="106"/>
      <c r="CKY171" s="107"/>
      <c r="CKZ171" s="108"/>
      <c r="CLA171" s="129"/>
      <c r="CLB171" s="130"/>
      <c r="CLC171" s="70"/>
      <c r="CLD171" s="104"/>
      <c r="CLE171" s="105"/>
      <c r="CLF171" s="106"/>
      <c r="CLG171" s="107"/>
      <c r="CLH171" s="108"/>
      <c r="CLI171" s="129"/>
      <c r="CLJ171" s="130"/>
      <c r="CLK171" s="70"/>
      <c r="CLL171" s="104"/>
      <c r="CLM171" s="105"/>
      <c r="CLN171" s="106"/>
      <c r="CLO171" s="107"/>
      <c r="CLP171" s="108"/>
      <c r="CLQ171" s="129"/>
      <c r="CLR171" s="130"/>
      <c r="CLS171" s="70"/>
      <c r="CLT171" s="104"/>
      <c r="CLU171" s="105"/>
      <c r="CLV171" s="106"/>
      <c r="CLW171" s="107"/>
      <c r="CLX171" s="108"/>
      <c r="CLY171" s="129"/>
      <c r="CLZ171" s="130"/>
      <c r="CMA171" s="70"/>
      <c r="CMB171" s="104"/>
      <c r="CMC171" s="105"/>
      <c r="CMD171" s="106"/>
      <c r="CME171" s="107"/>
      <c r="CMF171" s="108"/>
      <c r="CMG171" s="129"/>
      <c r="CMH171" s="130"/>
      <c r="CMI171" s="70"/>
      <c r="CMJ171" s="104"/>
      <c r="CMK171" s="105"/>
      <c r="CML171" s="106"/>
      <c r="CMM171" s="107"/>
      <c r="CMN171" s="108"/>
      <c r="CMO171" s="129"/>
      <c r="CMP171" s="130"/>
      <c r="CMQ171" s="70"/>
      <c r="CMR171" s="104"/>
      <c r="CMS171" s="105"/>
      <c r="CMT171" s="106"/>
      <c r="CMU171" s="107"/>
      <c r="CMV171" s="108"/>
      <c r="CMW171" s="129"/>
      <c r="CMX171" s="130"/>
      <c r="CMY171" s="70"/>
      <c r="CMZ171" s="104"/>
      <c r="CNA171" s="105"/>
      <c r="CNB171" s="106"/>
      <c r="CNC171" s="107"/>
      <c r="CND171" s="108"/>
      <c r="CNE171" s="129"/>
      <c r="CNF171" s="130"/>
      <c r="CNG171" s="70"/>
      <c r="CNH171" s="104"/>
      <c r="CNI171" s="105"/>
      <c r="CNJ171" s="106"/>
      <c r="CNK171" s="107"/>
      <c r="CNL171" s="108"/>
      <c r="CNM171" s="129"/>
      <c r="CNN171" s="130"/>
      <c r="CNO171" s="70"/>
      <c r="CNP171" s="104"/>
      <c r="CNQ171" s="105"/>
      <c r="CNR171" s="106"/>
      <c r="CNS171" s="107"/>
      <c r="CNT171" s="108"/>
      <c r="CNU171" s="129"/>
      <c r="CNV171" s="130"/>
      <c r="CNW171" s="70"/>
      <c r="CNX171" s="104"/>
      <c r="CNY171" s="105"/>
      <c r="CNZ171" s="106"/>
      <c r="COA171" s="107"/>
      <c r="COB171" s="108"/>
      <c r="COC171" s="129"/>
      <c r="COD171" s="130"/>
      <c r="COE171" s="70"/>
      <c r="COF171" s="104"/>
      <c r="COG171" s="105"/>
      <c r="COH171" s="106"/>
      <c r="COI171" s="107"/>
      <c r="COJ171" s="108"/>
      <c r="COK171" s="129"/>
      <c r="COL171" s="130"/>
      <c r="COM171" s="70"/>
      <c r="CON171" s="104"/>
      <c r="COO171" s="105"/>
      <c r="COP171" s="106"/>
      <c r="COQ171" s="107"/>
      <c r="COR171" s="108"/>
      <c r="COS171" s="129"/>
      <c r="COT171" s="130"/>
      <c r="COU171" s="70"/>
      <c r="COV171" s="104"/>
      <c r="COW171" s="105"/>
      <c r="COX171" s="106"/>
      <c r="COY171" s="107"/>
      <c r="COZ171" s="108"/>
      <c r="CPA171" s="129"/>
      <c r="CPB171" s="130"/>
      <c r="CPC171" s="70"/>
      <c r="CPD171" s="104"/>
      <c r="CPE171" s="105"/>
      <c r="CPF171" s="106"/>
      <c r="CPG171" s="107"/>
      <c r="CPH171" s="108"/>
      <c r="CPI171" s="129"/>
      <c r="CPJ171" s="130"/>
      <c r="CPK171" s="70"/>
      <c r="CPL171" s="104"/>
      <c r="CPM171" s="105"/>
      <c r="CPN171" s="106"/>
      <c r="CPO171" s="107"/>
      <c r="CPP171" s="108"/>
      <c r="CPQ171" s="129"/>
      <c r="CPR171" s="130"/>
      <c r="CPS171" s="70"/>
      <c r="CPT171" s="104"/>
      <c r="CPU171" s="105"/>
      <c r="CPV171" s="106"/>
      <c r="CPW171" s="107"/>
      <c r="CPX171" s="108"/>
      <c r="CPY171" s="129"/>
      <c r="CPZ171" s="130"/>
      <c r="CQA171" s="70"/>
      <c r="CQB171" s="104"/>
      <c r="CQC171" s="105"/>
      <c r="CQD171" s="106"/>
      <c r="CQE171" s="107"/>
      <c r="CQF171" s="108"/>
      <c r="CQG171" s="129"/>
      <c r="CQH171" s="130"/>
      <c r="CQI171" s="70"/>
      <c r="CQJ171" s="104"/>
      <c r="CQK171" s="105"/>
      <c r="CQL171" s="106"/>
      <c r="CQM171" s="107"/>
      <c r="CQN171" s="108"/>
      <c r="CQO171" s="129"/>
      <c r="CQP171" s="130"/>
      <c r="CQQ171" s="70"/>
      <c r="CQR171" s="104"/>
      <c r="CQS171" s="105"/>
      <c r="CQT171" s="106"/>
      <c r="CQU171" s="107"/>
      <c r="CQV171" s="108"/>
      <c r="CQW171" s="129"/>
      <c r="CQX171" s="130"/>
      <c r="CQY171" s="70"/>
      <c r="CQZ171" s="104"/>
      <c r="CRA171" s="105"/>
      <c r="CRB171" s="106"/>
      <c r="CRC171" s="107"/>
      <c r="CRD171" s="108"/>
      <c r="CRE171" s="129"/>
      <c r="CRF171" s="130"/>
      <c r="CRG171" s="70"/>
      <c r="CRH171" s="104"/>
      <c r="CRI171" s="105"/>
      <c r="CRJ171" s="106"/>
      <c r="CRK171" s="107"/>
      <c r="CRL171" s="108"/>
      <c r="CRM171" s="129"/>
      <c r="CRN171" s="130"/>
      <c r="CRO171" s="70"/>
      <c r="CRP171" s="104"/>
      <c r="CRQ171" s="105"/>
      <c r="CRR171" s="106"/>
      <c r="CRS171" s="107"/>
      <c r="CRT171" s="108"/>
      <c r="CRU171" s="129"/>
      <c r="CRV171" s="130"/>
      <c r="CRW171" s="70"/>
      <c r="CRX171" s="104"/>
      <c r="CRY171" s="105"/>
      <c r="CRZ171" s="106"/>
      <c r="CSA171" s="107"/>
      <c r="CSB171" s="108"/>
      <c r="CSC171" s="129"/>
      <c r="CSD171" s="130"/>
      <c r="CSE171" s="70"/>
      <c r="CSF171" s="104"/>
      <c r="CSG171" s="105"/>
      <c r="CSH171" s="106"/>
      <c r="CSI171" s="107"/>
      <c r="CSJ171" s="108"/>
      <c r="CSK171" s="129"/>
      <c r="CSL171" s="130"/>
      <c r="CSM171" s="70"/>
      <c r="CSN171" s="104"/>
      <c r="CSO171" s="105"/>
      <c r="CSP171" s="106"/>
      <c r="CSQ171" s="107"/>
      <c r="CSR171" s="108"/>
      <c r="CSS171" s="129"/>
      <c r="CST171" s="130"/>
      <c r="CSU171" s="70"/>
      <c r="CSV171" s="104"/>
      <c r="CSW171" s="105"/>
      <c r="CSX171" s="106"/>
      <c r="CSY171" s="107"/>
      <c r="CSZ171" s="108"/>
      <c r="CTA171" s="129"/>
      <c r="CTB171" s="130"/>
      <c r="CTC171" s="70"/>
      <c r="CTD171" s="104"/>
      <c r="CTE171" s="105"/>
      <c r="CTF171" s="106"/>
      <c r="CTG171" s="107"/>
      <c r="CTH171" s="108"/>
      <c r="CTI171" s="129"/>
      <c r="CTJ171" s="130"/>
      <c r="CTK171" s="70"/>
      <c r="CTL171" s="104"/>
      <c r="CTM171" s="105"/>
      <c r="CTN171" s="106"/>
      <c r="CTO171" s="107"/>
      <c r="CTP171" s="108"/>
      <c r="CTQ171" s="129"/>
      <c r="CTR171" s="130"/>
      <c r="CTS171" s="70"/>
      <c r="CTT171" s="104"/>
      <c r="CTU171" s="105"/>
      <c r="CTV171" s="106"/>
      <c r="CTW171" s="107"/>
      <c r="CTX171" s="108"/>
      <c r="CTY171" s="129"/>
      <c r="CTZ171" s="130"/>
      <c r="CUA171" s="70"/>
      <c r="CUB171" s="104"/>
      <c r="CUC171" s="105"/>
      <c r="CUD171" s="106"/>
      <c r="CUE171" s="107"/>
      <c r="CUF171" s="108"/>
      <c r="CUG171" s="129"/>
      <c r="CUH171" s="130"/>
      <c r="CUI171" s="70"/>
      <c r="CUJ171" s="104"/>
      <c r="CUK171" s="105"/>
      <c r="CUL171" s="106"/>
      <c r="CUM171" s="107"/>
      <c r="CUN171" s="108"/>
      <c r="CUO171" s="129"/>
      <c r="CUP171" s="130"/>
      <c r="CUQ171" s="70"/>
      <c r="CUR171" s="104"/>
      <c r="CUS171" s="105"/>
      <c r="CUT171" s="106"/>
      <c r="CUU171" s="107"/>
      <c r="CUV171" s="108"/>
      <c r="CUW171" s="129"/>
      <c r="CUX171" s="130"/>
      <c r="CUY171" s="70"/>
      <c r="CUZ171" s="104"/>
      <c r="CVA171" s="105"/>
      <c r="CVB171" s="106"/>
      <c r="CVC171" s="107"/>
      <c r="CVD171" s="108"/>
      <c r="CVE171" s="129"/>
      <c r="CVF171" s="130"/>
      <c r="CVG171" s="70"/>
      <c r="CVH171" s="104"/>
      <c r="CVI171" s="105"/>
      <c r="CVJ171" s="106"/>
      <c r="CVK171" s="107"/>
      <c r="CVL171" s="108"/>
      <c r="CVM171" s="129"/>
      <c r="CVN171" s="130"/>
      <c r="CVO171" s="70"/>
      <c r="CVP171" s="104"/>
      <c r="CVQ171" s="105"/>
      <c r="CVR171" s="106"/>
      <c r="CVS171" s="107"/>
      <c r="CVT171" s="108"/>
      <c r="CVU171" s="129"/>
      <c r="CVV171" s="130"/>
      <c r="CVW171" s="70"/>
      <c r="CVX171" s="104"/>
      <c r="CVY171" s="105"/>
      <c r="CVZ171" s="106"/>
      <c r="CWA171" s="107"/>
      <c r="CWB171" s="108"/>
      <c r="CWC171" s="129"/>
      <c r="CWD171" s="130"/>
      <c r="CWE171" s="70"/>
      <c r="CWF171" s="104"/>
      <c r="CWG171" s="105"/>
      <c r="CWH171" s="106"/>
      <c r="CWI171" s="107"/>
      <c r="CWJ171" s="108"/>
      <c r="CWK171" s="129"/>
      <c r="CWL171" s="130"/>
      <c r="CWM171" s="70"/>
      <c r="CWN171" s="104"/>
      <c r="CWO171" s="105"/>
      <c r="CWP171" s="106"/>
      <c r="CWQ171" s="107"/>
      <c r="CWR171" s="108"/>
      <c r="CWS171" s="129"/>
      <c r="CWT171" s="130"/>
      <c r="CWU171" s="70"/>
      <c r="CWV171" s="104"/>
      <c r="CWW171" s="105"/>
      <c r="CWX171" s="106"/>
      <c r="CWY171" s="107"/>
      <c r="CWZ171" s="108"/>
      <c r="CXA171" s="129"/>
      <c r="CXB171" s="130"/>
      <c r="CXC171" s="70"/>
      <c r="CXD171" s="104"/>
      <c r="CXE171" s="105"/>
      <c r="CXF171" s="106"/>
      <c r="CXG171" s="107"/>
      <c r="CXH171" s="108"/>
      <c r="CXI171" s="129"/>
      <c r="CXJ171" s="130"/>
      <c r="CXK171" s="70"/>
      <c r="CXL171" s="104"/>
      <c r="CXM171" s="105"/>
      <c r="CXN171" s="106"/>
      <c r="CXO171" s="107"/>
      <c r="CXP171" s="108"/>
      <c r="CXQ171" s="129"/>
      <c r="CXR171" s="130"/>
      <c r="CXS171" s="70"/>
      <c r="CXT171" s="104"/>
      <c r="CXU171" s="105"/>
      <c r="CXV171" s="106"/>
      <c r="CXW171" s="107"/>
      <c r="CXX171" s="108"/>
      <c r="CXY171" s="129"/>
      <c r="CXZ171" s="130"/>
      <c r="CYA171" s="70"/>
      <c r="CYB171" s="104"/>
      <c r="CYC171" s="105"/>
      <c r="CYD171" s="106"/>
      <c r="CYE171" s="107"/>
      <c r="CYF171" s="108"/>
      <c r="CYG171" s="129"/>
      <c r="CYH171" s="130"/>
      <c r="CYI171" s="70"/>
      <c r="CYJ171" s="104"/>
      <c r="CYK171" s="105"/>
      <c r="CYL171" s="106"/>
      <c r="CYM171" s="107"/>
      <c r="CYN171" s="108"/>
      <c r="CYO171" s="129"/>
      <c r="CYP171" s="130"/>
      <c r="CYQ171" s="70"/>
      <c r="CYR171" s="104"/>
      <c r="CYS171" s="105"/>
      <c r="CYT171" s="106"/>
      <c r="CYU171" s="107"/>
      <c r="CYV171" s="108"/>
      <c r="CYW171" s="129"/>
      <c r="CYX171" s="130"/>
      <c r="CYY171" s="70"/>
      <c r="CYZ171" s="104"/>
      <c r="CZA171" s="105"/>
      <c r="CZB171" s="106"/>
      <c r="CZC171" s="107"/>
      <c r="CZD171" s="108"/>
      <c r="CZE171" s="129"/>
      <c r="CZF171" s="130"/>
      <c r="CZG171" s="70"/>
      <c r="CZH171" s="104"/>
      <c r="CZI171" s="105"/>
      <c r="CZJ171" s="106"/>
      <c r="CZK171" s="107"/>
      <c r="CZL171" s="108"/>
      <c r="CZM171" s="129"/>
      <c r="CZN171" s="130"/>
      <c r="CZO171" s="70"/>
      <c r="CZP171" s="104"/>
      <c r="CZQ171" s="105"/>
      <c r="CZR171" s="106"/>
      <c r="CZS171" s="107"/>
      <c r="CZT171" s="108"/>
      <c r="CZU171" s="129"/>
      <c r="CZV171" s="130"/>
      <c r="CZW171" s="70"/>
      <c r="CZX171" s="104"/>
      <c r="CZY171" s="105"/>
      <c r="CZZ171" s="106"/>
      <c r="DAA171" s="107"/>
      <c r="DAB171" s="108"/>
      <c r="DAC171" s="129"/>
      <c r="DAD171" s="130"/>
      <c r="DAE171" s="70"/>
      <c r="DAF171" s="104"/>
      <c r="DAG171" s="105"/>
      <c r="DAH171" s="106"/>
      <c r="DAI171" s="107"/>
      <c r="DAJ171" s="108"/>
      <c r="DAK171" s="129"/>
      <c r="DAL171" s="130"/>
      <c r="DAM171" s="70"/>
      <c r="DAN171" s="104"/>
      <c r="DAO171" s="105"/>
      <c r="DAP171" s="106"/>
      <c r="DAQ171" s="107"/>
      <c r="DAR171" s="108"/>
      <c r="DAS171" s="129"/>
      <c r="DAT171" s="130"/>
      <c r="DAU171" s="70"/>
      <c r="DAV171" s="104"/>
      <c r="DAW171" s="105"/>
      <c r="DAX171" s="106"/>
      <c r="DAY171" s="107"/>
      <c r="DAZ171" s="108"/>
      <c r="DBA171" s="129"/>
      <c r="DBB171" s="130"/>
      <c r="DBC171" s="70"/>
      <c r="DBD171" s="104"/>
      <c r="DBE171" s="105"/>
      <c r="DBF171" s="106"/>
      <c r="DBG171" s="107"/>
      <c r="DBH171" s="108"/>
      <c r="DBI171" s="129"/>
      <c r="DBJ171" s="130"/>
      <c r="DBK171" s="70"/>
      <c r="DBL171" s="104"/>
      <c r="DBM171" s="105"/>
      <c r="DBN171" s="106"/>
      <c r="DBO171" s="107"/>
      <c r="DBP171" s="108"/>
      <c r="DBQ171" s="129"/>
      <c r="DBR171" s="130"/>
      <c r="DBS171" s="70"/>
      <c r="DBT171" s="104"/>
      <c r="DBU171" s="105"/>
      <c r="DBV171" s="106"/>
      <c r="DBW171" s="107"/>
      <c r="DBX171" s="108"/>
      <c r="DBY171" s="129"/>
      <c r="DBZ171" s="130"/>
      <c r="DCA171" s="70"/>
      <c r="DCB171" s="104"/>
      <c r="DCC171" s="105"/>
      <c r="DCD171" s="106"/>
      <c r="DCE171" s="107"/>
      <c r="DCF171" s="108"/>
      <c r="DCG171" s="129"/>
      <c r="DCH171" s="130"/>
      <c r="DCI171" s="70"/>
      <c r="DCJ171" s="104"/>
      <c r="DCK171" s="105"/>
      <c r="DCL171" s="106"/>
      <c r="DCM171" s="107"/>
      <c r="DCN171" s="108"/>
      <c r="DCO171" s="129"/>
      <c r="DCP171" s="130"/>
      <c r="DCQ171" s="70"/>
      <c r="DCR171" s="104"/>
      <c r="DCS171" s="105"/>
      <c r="DCT171" s="106"/>
      <c r="DCU171" s="107"/>
      <c r="DCV171" s="108"/>
      <c r="DCW171" s="129"/>
      <c r="DCX171" s="130"/>
      <c r="DCY171" s="70"/>
      <c r="DCZ171" s="104"/>
      <c r="DDA171" s="105"/>
      <c r="DDB171" s="106"/>
      <c r="DDC171" s="107"/>
      <c r="DDD171" s="108"/>
      <c r="DDE171" s="129"/>
      <c r="DDF171" s="130"/>
      <c r="DDG171" s="70"/>
      <c r="DDH171" s="104"/>
      <c r="DDI171" s="105"/>
      <c r="DDJ171" s="106"/>
      <c r="DDK171" s="107"/>
      <c r="DDL171" s="108"/>
      <c r="DDM171" s="129"/>
      <c r="DDN171" s="130"/>
      <c r="DDO171" s="70"/>
      <c r="DDP171" s="104"/>
      <c r="DDQ171" s="105"/>
      <c r="DDR171" s="106"/>
      <c r="DDS171" s="107"/>
      <c r="DDT171" s="108"/>
      <c r="DDU171" s="129"/>
      <c r="DDV171" s="130"/>
      <c r="DDW171" s="70"/>
      <c r="DDX171" s="104"/>
      <c r="DDY171" s="105"/>
      <c r="DDZ171" s="106"/>
      <c r="DEA171" s="107"/>
      <c r="DEB171" s="108"/>
      <c r="DEC171" s="129"/>
      <c r="DED171" s="130"/>
      <c r="DEE171" s="70"/>
      <c r="DEF171" s="104"/>
      <c r="DEG171" s="105"/>
      <c r="DEH171" s="106"/>
      <c r="DEI171" s="107"/>
      <c r="DEJ171" s="108"/>
      <c r="DEK171" s="129"/>
      <c r="DEL171" s="130"/>
      <c r="DEM171" s="70"/>
      <c r="DEN171" s="104"/>
      <c r="DEO171" s="105"/>
      <c r="DEP171" s="106"/>
      <c r="DEQ171" s="107"/>
      <c r="DER171" s="108"/>
      <c r="DES171" s="129"/>
      <c r="DET171" s="130"/>
      <c r="DEU171" s="70"/>
      <c r="DEV171" s="104"/>
      <c r="DEW171" s="105"/>
      <c r="DEX171" s="106"/>
      <c r="DEY171" s="107"/>
      <c r="DEZ171" s="108"/>
      <c r="DFA171" s="129"/>
      <c r="DFB171" s="130"/>
      <c r="DFC171" s="70"/>
      <c r="DFD171" s="104"/>
      <c r="DFE171" s="105"/>
      <c r="DFF171" s="106"/>
      <c r="DFG171" s="107"/>
      <c r="DFH171" s="108"/>
      <c r="DFI171" s="129"/>
      <c r="DFJ171" s="130"/>
      <c r="DFK171" s="70"/>
      <c r="DFL171" s="104"/>
      <c r="DFM171" s="105"/>
      <c r="DFN171" s="106"/>
      <c r="DFO171" s="107"/>
      <c r="DFP171" s="108"/>
      <c r="DFQ171" s="129"/>
      <c r="DFR171" s="130"/>
      <c r="DFS171" s="70"/>
      <c r="DFT171" s="104"/>
      <c r="DFU171" s="105"/>
      <c r="DFV171" s="106"/>
      <c r="DFW171" s="107"/>
      <c r="DFX171" s="108"/>
      <c r="DFY171" s="129"/>
      <c r="DFZ171" s="130"/>
      <c r="DGA171" s="70"/>
      <c r="DGB171" s="104"/>
      <c r="DGC171" s="105"/>
      <c r="DGD171" s="106"/>
      <c r="DGE171" s="107"/>
      <c r="DGF171" s="108"/>
      <c r="DGG171" s="129"/>
      <c r="DGH171" s="130"/>
      <c r="DGI171" s="70"/>
      <c r="DGJ171" s="104"/>
      <c r="DGK171" s="105"/>
      <c r="DGL171" s="106"/>
      <c r="DGM171" s="107"/>
      <c r="DGN171" s="108"/>
      <c r="DGO171" s="129"/>
      <c r="DGP171" s="130"/>
      <c r="DGQ171" s="70"/>
      <c r="DGR171" s="104"/>
      <c r="DGS171" s="105"/>
      <c r="DGT171" s="106"/>
      <c r="DGU171" s="107"/>
      <c r="DGV171" s="108"/>
      <c r="DGW171" s="129"/>
      <c r="DGX171" s="130"/>
      <c r="DGY171" s="70"/>
      <c r="DGZ171" s="104"/>
      <c r="DHA171" s="105"/>
      <c r="DHB171" s="106"/>
      <c r="DHC171" s="107"/>
      <c r="DHD171" s="108"/>
      <c r="DHE171" s="129"/>
      <c r="DHF171" s="130"/>
      <c r="DHG171" s="70"/>
      <c r="DHH171" s="104"/>
      <c r="DHI171" s="105"/>
      <c r="DHJ171" s="106"/>
      <c r="DHK171" s="107"/>
      <c r="DHL171" s="108"/>
      <c r="DHM171" s="129"/>
      <c r="DHN171" s="130"/>
      <c r="DHO171" s="70"/>
      <c r="DHP171" s="104"/>
      <c r="DHQ171" s="105"/>
      <c r="DHR171" s="106"/>
      <c r="DHS171" s="107"/>
      <c r="DHT171" s="108"/>
      <c r="DHU171" s="129"/>
      <c r="DHV171" s="130"/>
      <c r="DHW171" s="70"/>
      <c r="DHX171" s="104"/>
      <c r="DHY171" s="105"/>
      <c r="DHZ171" s="106"/>
      <c r="DIA171" s="107"/>
      <c r="DIB171" s="108"/>
      <c r="DIC171" s="129"/>
      <c r="DID171" s="130"/>
      <c r="DIE171" s="70"/>
      <c r="DIF171" s="104"/>
      <c r="DIG171" s="105"/>
      <c r="DIH171" s="106"/>
      <c r="DII171" s="107"/>
      <c r="DIJ171" s="108"/>
      <c r="DIK171" s="129"/>
      <c r="DIL171" s="130"/>
      <c r="DIM171" s="70"/>
      <c r="DIN171" s="104"/>
      <c r="DIO171" s="105"/>
      <c r="DIP171" s="106"/>
      <c r="DIQ171" s="107"/>
      <c r="DIR171" s="108"/>
      <c r="DIS171" s="129"/>
      <c r="DIT171" s="130"/>
      <c r="DIU171" s="70"/>
      <c r="DIV171" s="104"/>
      <c r="DIW171" s="105"/>
      <c r="DIX171" s="106"/>
      <c r="DIY171" s="107"/>
      <c r="DIZ171" s="108"/>
      <c r="DJA171" s="129"/>
      <c r="DJB171" s="130"/>
      <c r="DJC171" s="70"/>
      <c r="DJD171" s="104"/>
      <c r="DJE171" s="105"/>
      <c r="DJF171" s="106"/>
      <c r="DJG171" s="107"/>
      <c r="DJH171" s="108"/>
      <c r="DJI171" s="129"/>
      <c r="DJJ171" s="130"/>
      <c r="DJK171" s="70"/>
      <c r="DJL171" s="104"/>
      <c r="DJM171" s="105"/>
      <c r="DJN171" s="106"/>
      <c r="DJO171" s="107"/>
      <c r="DJP171" s="108"/>
      <c r="DJQ171" s="129"/>
      <c r="DJR171" s="130"/>
      <c r="DJS171" s="70"/>
      <c r="DJT171" s="104"/>
      <c r="DJU171" s="105"/>
      <c r="DJV171" s="106"/>
      <c r="DJW171" s="107"/>
      <c r="DJX171" s="108"/>
      <c r="DJY171" s="129"/>
      <c r="DJZ171" s="130"/>
      <c r="DKA171" s="70"/>
      <c r="DKB171" s="104"/>
      <c r="DKC171" s="105"/>
      <c r="DKD171" s="106"/>
      <c r="DKE171" s="107"/>
      <c r="DKF171" s="108"/>
      <c r="DKG171" s="129"/>
      <c r="DKH171" s="130"/>
      <c r="DKI171" s="70"/>
      <c r="DKJ171" s="104"/>
      <c r="DKK171" s="105"/>
      <c r="DKL171" s="106"/>
      <c r="DKM171" s="107"/>
      <c r="DKN171" s="108"/>
      <c r="DKO171" s="129"/>
      <c r="DKP171" s="130"/>
      <c r="DKQ171" s="70"/>
      <c r="DKR171" s="104"/>
      <c r="DKS171" s="105"/>
      <c r="DKT171" s="106"/>
      <c r="DKU171" s="107"/>
      <c r="DKV171" s="108"/>
      <c r="DKW171" s="129"/>
      <c r="DKX171" s="130"/>
      <c r="DKY171" s="70"/>
      <c r="DKZ171" s="104"/>
      <c r="DLA171" s="105"/>
      <c r="DLB171" s="106"/>
      <c r="DLC171" s="107"/>
      <c r="DLD171" s="108"/>
      <c r="DLE171" s="129"/>
      <c r="DLF171" s="130"/>
      <c r="DLG171" s="70"/>
      <c r="DLH171" s="104"/>
      <c r="DLI171" s="105"/>
      <c r="DLJ171" s="106"/>
      <c r="DLK171" s="107"/>
      <c r="DLL171" s="108"/>
      <c r="DLM171" s="129"/>
      <c r="DLN171" s="130"/>
      <c r="DLO171" s="70"/>
      <c r="DLP171" s="104"/>
      <c r="DLQ171" s="105"/>
      <c r="DLR171" s="106"/>
      <c r="DLS171" s="107"/>
      <c r="DLT171" s="108"/>
      <c r="DLU171" s="129"/>
      <c r="DLV171" s="130"/>
      <c r="DLW171" s="70"/>
      <c r="DLX171" s="104"/>
      <c r="DLY171" s="105"/>
      <c r="DLZ171" s="106"/>
      <c r="DMA171" s="107"/>
      <c r="DMB171" s="108"/>
      <c r="DMC171" s="129"/>
      <c r="DMD171" s="130"/>
      <c r="DME171" s="70"/>
      <c r="DMF171" s="104"/>
      <c r="DMG171" s="105"/>
      <c r="DMH171" s="106"/>
      <c r="DMI171" s="107"/>
      <c r="DMJ171" s="108"/>
      <c r="DMK171" s="129"/>
      <c r="DML171" s="130"/>
      <c r="DMM171" s="70"/>
      <c r="DMN171" s="104"/>
      <c r="DMO171" s="105"/>
      <c r="DMP171" s="106"/>
      <c r="DMQ171" s="107"/>
      <c r="DMR171" s="108"/>
      <c r="DMS171" s="129"/>
      <c r="DMT171" s="130"/>
      <c r="DMU171" s="70"/>
      <c r="DMV171" s="104"/>
      <c r="DMW171" s="105"/>
      <c r="DMX171" s="106"/>
      <c r="DMY171" s="107"/>
      <c r="DMZ171" s="108"/>
      <c r="DNA171" s="129"/>
      <c r="DNB171" s="130"/>
      <c r="DNC171" s="70"/>
      <c r="DND171" s="104"/>
      <c r="DNE171" s="105"/>
      <c r="DNF171" s="106"/>
      <c r="DNG171" s="107"/>
      <c r="DNH171" s="108"/>
      <c r="DNI171" s="129"/>
      <c r="DNJ171" s="130"/>
      <c r="DNK171" s="70"/>
      <c r="DNL171" s="104"/>
      <c r="DNM171" s="105"/>
      <c r="DNN171" s="106"/>
      <c r="DNO171" s="107"/>
      <c r="DNP171" s="108"/>
      <c r="DNQ171" s="129"/>
      <c r="DNR171" s="130"/>
      <c r="DNS171" s="70"/>
      <c r="DNT171" s="104"/>
      <c r="DNU171" s="105"/>
      <c r="DNV171" s="106"/>
      <c r="DNW171" s="107"/>
      <c r="DNX171" s="108"/>
      <c r="DNY171" s="129"/>
      <c r="DNZ171" s="130"/>
      <c r="DOA171" s="70"/>
      <c r="DOB171" s="104"/>
      <c r="DOC171" s="105"/>
      <c r="DOD171" s="106"/>
      <c r="DOE171" s="107"/>
      <c r="DOF171" s="108"/>
      <c r="DOG171" s="129"/>
      <c r="DOH171" s="130"/>
      <c r="DOI171" s="70"/>
      <c r="DOJ171" s="104"/>
      <c r="DOK171" s="105"/>
      <c r="DOL171" s="106"/>
      <c r="DOM171" s="107"/>
      <c r="DON171" s="108"/>
      <c r="DOO171" s="129"/>
      <c r="DOP171" s="130"/>
      <c r="DOQ171" s="70"/>
      <c r="DOR171" s="104"/>
      <c r="DOS171" s="105"/>
      <c r="DOT171" s="106"/>
      <c r="DOU171" s="107"/>
      <c r="DOV171" s="108"/>
      <c r="DOW171" s="129"/>
      <c r="DOX171" s="130"/>
      <c r="DOY171" s="70"/>
      <c r="DOZ171" s="104"/>
      <c r="DPA171" s="105"/>
      <c r="DPB171" s="106"/>
      <c r="DPC171" s="107"/>
      <c r="DPD171" s="108"/>
      <c r="DPE171" s="129"/>
      <c r="DPF171" s="130"/>
      <c r="DPG171" s="70"/>
      <c r="DPH171" s="104"/>
      <c r="DPI171" s="105"/>
      <c r="DPJ171" s="106"/>
      <c r="DPK171" s="107"/>
      <c r="DPL171" s="108"/>
      <c r="DPM171" s="129"/>
      <c r="DPN171" s="130"/>
      <c r="DPO171" s="70"/>
      <c r="DPP171" s="104"/>
      <c r="DPQ171" s="105"/>
      <c r="DPR171" s="106"/>
      <c r="DPS171" s="107"/>
      <c r="DPT171" s="108"/>
      <c r="DPU171" s="129"/>
      <c r="DPV171" s="130"/>
      <c r="DPW171" s="70"/>
      <c r="DPX171" s="104"/>
      <c r="DPY171" s="105"/>
      <c r="DPZ171" s="106"/>
      <c r="DQA171" s="107"/>
      <c r="DQB171" s="108"/>
      <c r="DQC171" s="129"/>
      <c r="DQD171" s="130"/>
      <c r="DQE171" s="70"/>
      <c r="DQF171" s="104"/>
      <c r="DQG171" s="105"/>
      <c r="DQH171" s="106"/>
      <c r="DQI171" s="107"/>
      <c r="DQJ171" s="108"/>
      <c r="DQK171" s="129"/>
      <c r="DQL171" s="130"/>
      <c r="DQM171" s="70"/>
      <c r="DQN171" s="104"/>
      <c r="DQO171" s="105"/>
      <c r="DQP171" s="106"/>
      <c r="DQQ171" s="107"/>
      <c r="DQR171" s="108"/>
      <c r="DQS171" s="129"/>
      <c r="DQT171" s="130"/>
      <c r="DQU171" s="70"/>
      <c r="DQV171" s="104"/>
      <c r="DQW171" s="105"/>
      <c r="DQX171" s="106"/>
      <c r="DQY171" s="107"/>
      <c r="DQZ171" s="108"/>
      <c r="DRA171" s="129"/>
      <c r="DRB171" s="130"/>
      <c r="DRC171" s="70"/>
      <c r="DRD171" s="104"/>
      <c r="DRE171" s="105"/>
      <c r="DRF171" s="106"/>
      <c r="DRG171" s="107"/>
      <c r="DRH171" s="108"/>
      <c r="DRI171" s="129"/>
      <c r="DRJ171" s="130"/>
      <c r="DRK171" s="70"/>
      <c r="DRL171" s="104"/>
      <c r="DRM171" s="105"/>
      <c r="DRN171" s="106"/>
      <c r="DRO171" s="107"/>
      <c r="DRP171" s="108"/>
      <c r="DRQ171" s="129"/>
      <c r="DRR171" s="130"/>
      <c r="DRS171" s="70"/>
      <c r="DRT171" s="104"/>
      <c r="DRU171" s="105"/>
      <c r="DRV171" s="106"/>
      <c r="DRW171" s="107"/>
      <c r="DRX171" s="108"/>
      <c r="DRY171" s="129"/>
      <c r="DRZ171" s="130"/>
      <c r="DSA171" s="70"/>
      <c r="DSB171" s="104"/>
      <c r="DSC171" s="105"/>
      <c r="DSD171" s="106"/>
      <c r="DSE171" s="107"/>
      <c r="DSF171" s="108"/>
      <c r="DSG171" s="129"/>
      <c r="DSH171" s="130"/>
      <c r="DSI171" s="70"/>
      <c r="DSJ171" s="104"/>
      <c r="DSK171" s="105"/>
      <c r="DSL171" s="106"/>
      <c r="DSM171" s="107"/>
      <c r="DSN171" s="108"/>
      <c r="DSO171" s="129"/>
      <c r="DSP171" s="130"/>
      <c r="DSQ171" s="70"/>
      <c r="DSR171" s="104"/>
      <c r="DSS171" s="105"/>
      <c r="DST171" s="106"/>
      <c r="DSU171" s="107"/>
      <c r="DSV171" s="108"/>
      <c r="DSW171" s="129"/>
      <c r="DSX171" s="130"/>
      <c r="DSY171" s="70"/>
      <c r="DSZ171" s="104"/>
      <c r="DTA171" s="105"/>
      <c r="DTB171" s="106"/>
      <c r="DTC171" s="107"/>
      <c r="DTD171" s="108"/>
      <c r="DTE171" s="129"/>
      <c r="DTF171" s="130"/>
      <c r="DTG171" s="70"/>
      <c r="DTH171" s="104"/>
      <c r="DTI171" s="105"/>
      <c r="DTJ171" s="106"/>
      <c r="DTK171" s="107"/>
      <c r="DTL171" s="108"/>
      <c r="DTM171" s="129"/>
      <c r="DTN171" s="130"/>
      <c r="DTO171" s="70"/>
      <c r="DTP171" s="104"/>
      <c r="DTQ171" s="105"/>
      <c r="DTR171" s="106"/>
      <c r="DTS171" s="107"/>
      <c r="DTT171" s="108"/>
      <c r="DTU171" s="129"/>
      <c r="DTV171" s="130"/>
      <c r="DTW171" s="70"/>
      <c r="DTX171" s="104"/>
      <c r="DTY171" s="105"/>
      <c r="DTZ171" s="106"/>
      <c r="DUA171" s="107"/>
      <c r="DUB171" s="108"/>
      <c r="DUC171" s="129"/>
      <c r="DUD171" s="130"/>
      <c r="DUE171" s="70"/>
      <c r="DUF171" s="104"/>
      <c r="DUG171" s="105"/>
      <c r="DUH171" s="106"/>
      <c r="DUI171" s="107"/>
      <c r="DUJ171" s="108"/>
      <c r="DUK171" s="129"/>
      <c r="DUL171" s="130"/>
      <c r="DUM171" s="70"/>
      <c r="DUN171" s="104"/>
      <c r="DUO171" s="105"/>
      <c r="DUP171" s="106"/>
      <c r="DUQ171" s="107"/>
      <c r="DUR171" s="108"/>
      <c r="DUS171" s="129"/>
      <c r="DUT171" s="130"/>
      <c r="DUU171" s="70"/>
      <c r="DUV171" s="104"/>
      <c r="DUW171" s="105"/>
      <c r="DUX171" s="106"/>
      <c r="DUY171" s="107"/>
      <c r="DUZ171" s="108"/>
      <c r="DVA171" s="129"/>
      <c r="DVB171" s="130"/>
      <c r="DVC171" s="70"/>
      <c r="DVD171" s="104"/>
      <c r="DVE171" s="105"/>
      <c r="DVF171" s="106"/>
      <c r="DVG171" s="107"/>
      <c r="DVH171" s="108"/>
      <c r="DVI171" s="129"/>
      <c r="DVJ171" s="130"/>
      <c r="DVK171" s="70"/>
      <c r="DVL171" s="104"/>
      <c r="DVM171" s="105"/>
      <c r="DVN171" s="106"/>
      <c r="DVO171" s="107"/>
      <c r="DVP171" s="108"/>
      <c r="DVQ171" s="129"/>
      <c r="DVR171" s="130"/>
      <c r="DVS171" s="70"/>
      <c r="DVT171" s="104"/>
      <c r="DVU171" s="105"/>
      <c r="DVV171" s="106"/>
      <c r="DVW171" s="107"/>
      <c r="DVX171" s="108"/>
      <c r="DVY171" s="129"/>
      <c r="DVZ171" s="130"/>
      <c r="DWA171" s="70"/>
      <c r="DWB171" s="104"/>
      <c r="DWC171" s="105"/>
      <c r="DWD171" s="106"/>
      <c r="DWE171" s="107"/>
      <c r="DWF171" s="108"/>
      <c r="DWG171" s="129"/>
      <c r="DWH171" s="130"/>
      <c r="DWI171" s="70"/>
      <c r="DWJ171" s="104"/>
      <c r="DWK171" s="105"/>
      <c r="DWL171" s="106"/>
      <c r="DWM171" s="107"/>
      <c r="DWN171" s="108"/>
      <c r="DWO171" s="129"/>
      <c r="DWP171" s="130"/>
      <c r="DWQ171" s="70"/>
      <c r="DWR171" s="104"/>
      <c r="DWS171" s="105"/>
      <c r="DWT171" s="106"/>
      <c r="DWU171" s="107"/>
      <c r="DWV171" s="108"/>
      <c r="DWW171" s="129"/>
      <c r="DWX171" s="130"/>
      <c r="DWY171" s="70"/>
      <c r="DWZ171" s="104"/>
      <c r="DXA171" s="105"/>
      <c r="DXB171" s="106"/>
      <c r="DXC171" s="107"/>
      <c r="DXD171" s="108"/>
      <c r="DXE171" s="129"/>
      <c r="DXF171" s="130"/>
      <c r="DXG171" s="70"/>
      <c r="DXH171" s="104"/>
      <c r="DXI171" s="105"/>
      <c r="DXJ171" s="106"/>
      <c r="DXK171" s="107"/>
      <c r="DXL171" s="108"/>
      <c r="DXM171" s="129"/>
      <c r="DXN171" s="130"/>
      <c r="DXO171" s="70"/>
      <c r="DXP171" s="104"/>
      <c r="DXQ171" s="105"/>
      <c r="DXR171" s="106"/>
      <c r="DXS171" s="107"/>
      <c r="DXT171" s="108"/>
      <c r="DXU171" s="129"/>
      <c r="DXV171" s="130"/>
      <c r="DXW171" s="70"/>
      <c r="DXX171" s="104"/>
      <c r="DXY171" s="105"/>
      <c r="DXZ171" s="106"/>
      <c r="DYA171" s="107"/>
      <c r="DYB171" s="108"/>
      <c r="DYC171" s="129"/>
      <c r="DYD171" s="130"/>
      <c r="DYE171" s="70"/>
      <c r="DYF171" s="104"/>
      <c r="DYG171" s="105"/>
      <c r="DYH171" s="106"/>
      <c r="DYI171" s="107"/>
      <c r="DYJ171" s="108"/>
      <c r="DYK171" s="129"/>
      <c r="DYL171" s="130"/>
      <c r="DYM171" s="70"/>
      <c r="DYN171" s="104"/>
      <c r="DYO171" s="105"/>
      <c r="DYP171" s="106"/>
      <c r="DYQ171" s="107"/>
      <c r="DYR171" s="108"/>
      <c r="DYS171" s="129"/>
      <c r="DYT171" s="130"/>
      <c r="DYU171" s="70"/>
      <c r="DYV171" s="104"/>
      <c r="DYW171" s="105"/>
      <c r="DYX171" s="106"/>
      <c r="DYY171" s="107"/>
      <c r="DYZ171" s="108"/>
      <c r="DZA171" s="129"/>
      <c r="DZB171" s="130"/>
      <c r="DZC171" s="70"/>
      <c r="DZD171" s="104"/>
      <c r="DZE171" s="105"/>
      <c r="DZF171" s="106"/>
      <c r="DZG171" s="107"/>
      <c r="DZH171" s="108"/>
      <c r="DZI171" s="129"/>
      <c r="DZJ171" s="130"/>
      <c r="DZK171" s="70"/>
      <c r="DZL171" s="104"/>
      <c r="DZM171" s="105"/>
      <c r="DZN171" s="106"/>
      <c r="DZO171" s="107"/>
      <c r="DZP171" s="108"/>
      <c r="DZQ171" s="129"/>
      <c r="DZR171" s="130"/>
      <c r="DZS171" s="70"/>
      <c r="DZT171" s="104"/>
      <c r="DZU171" s="105"/>
      <c r="DZV171" s="106"/>
      <c r="DZW171" s="107"/>
      <c r="DZX171" s="108"/>
      <c r="DZY171" s="129"/>
      <c r="DZZ171" s="130"/>
      <c r="EAA171" s="70"/>
      <c r="EAB171" s="104"/>
      <c r="EAC171" s="105"/>
      <c r="EAD171" s="106"/>
      <c r="EAE171" s="107"/>
      <c r="EAF171" s="108"/>
      <c r="EAG171" s="129"/>
      <c r="EAH171" s="130"/>
      <c r="EAI171" s="70"/>
      <c r="EAJ171" s="104"/>
      <c r="EAK171" s="105"/>
      <c r="EAL171" s="106"/>
      <c r="EAM171" s="107"/>
      <c r="EAN171" s="108"/>
      <c r="EAO171" s="129"/>
      <c r="EAP171" s="130"/>
      <c r="EAQ171" s="70"/>
      <c r="EAR171" s="104"/>
      <c r="EAS171" s="105"/>
      <c r="EAT171" s="106"/>
      <c r="EAU171" s="107"/>
      <c r="EAV171" s="108"/>
      <c r="EAW171" s="129"/>
      <c r="EAX171" s="130"/>
      <c r="EAY171" s="70"/>
      <c r="EAZ171" s="104"/>
      <c r="EBA171" s="105"/>
      <c r="EBB171" s="106"/>
      <c r="EBC171" s="107"/>
      <c r="EBD171" s="108"/>
      <c r="EBE171" s="129"/>
      <c r="EBF171" s="130"/>
      <c r="EBG171" s="70"/>
      <c r="EBH171" s="104"/>
      <c r="EBI171" s="105"/>
      <c r="EBJ171" s="106"/>
      <c r="EBK171" s="107"/>
      <c r="EBL171" s="108"/>
      <c r="EBM171" s="129"/>
      <c r="EBN171" s="130"/>
      <c r="EBO171" s="70"/>
      <c r="EBP171" s="104"/>
      <c r="EBQ171" s="105"/>
      <c r="EBR171" s="106"/>
      <c r="EBS171" s="107"/>
      <c r="EBT171" s="108"/>
      <c r="EBU171" s="129"/>
      <c r="EBV171" s="130"/>
      <c r="EBW171" s="70"/>
      <c r="EBX171" s="104"/>
      <c r="EBY171" s="105"/>
      <c r="EBZ171" s="106"/>
      <c r="ECA171" s="107"/>
      <c r="ECB171" s="108"/>
      <c r="ECC171" s="129"/>
      <c r="ECD171" s="130"/>
      <c r="ECE171" s="70"/>
      <c r="ECF171" s="104"/>
      <c r="ECG171" s="105"/>
      <c r="ECH171" s="106"/>
      <c r="ECI171" s="107"/>
      <c r="ECJ171" s="108"/>
      <c r="ECK171" s="129"/>
      <c r="ECL171" s="130"/>
      <c r="ECM171" s="70"/>
      <c r="ECN171" s="104"/>
      <c r="ECO171" s="105"/>
      <c r="ECP171" s="106"/>
      <c r="ECQ171" s="107"/>
      <c r="ECR171" s="108"/>
      <c r="ECS171" s="129"/>
      <c r="ECT171" s="130"/>
      <c r="ECU171" s="70"/>
      <c r="ECV171" s="104"/>
      <c r="ECW171" s="105"/>
      <c r="ECX171" s="106"/>
      <c r="ECY171" s="107"/>
      <c r="ECZ171" s="108"/>
      <c r="EDA171" s="129"/>
      <c r="EDB171" s="130"/>
      <c r="EDC171" s="70"/>
      <c r="EDD171" s="104"/>
      <c r="EDE171" s="105"/>
      <c r="EDF171" s="106"/>
      <c r="EDG171" s="107"/>
      <c r="EDH171" s="108"/>
      <c r="EDI171" s="129"/>
      <c r="EDJ171" s="130"/>
      <c r="EDK171" s="70"/>
      <c r="EDL171" s="104"/>
      <c r="EDM171" s="105"/>
      <c r="EDN171" s="106"/>
      <c r="EDO171" s="107"/>
      <c r="EDP171" s="108"/>
      <c r="EDQ171" s="129"/>
      <c r="EDR171" s="130"/>
      <c r="EDS171" s="70"/>
      <c r="EDT171" s="104"/>
      <c r="EDU171" s="105"/>
      <c r="EDV171" s="106"/>
      <c r="EDW171" s="107"/>
      <c r="EDX171" s="108"/>
      <c r="EDY171" s="129"/>
      <c r="EDZ171" s="130"/>
      <c r="EEA171" s="70"/>
      <c r="EEB171" s="104"/>
      <c r="EEC171" s="105"/>
      <c r="EED171" s="106"/>
      <c r="EEE171" s="107"/>
      <c r="EEF171" s="108"/>
      <c r="EEG171" s="129"/>
      <c r="EEH171" s="130"/>
      <c r="EEI171" s="70"/>
      <c r="EEJ171" s="104"/>
      <c r="EEK171" s="105"/>
      <c r="EEL171" s="106"/>
      <c r="EEM171" s="107"/>
      <c r="EEN171" s="108"/>
      <c r="EEO171" s="129"/>
      <c r="EEP171" s="130"/>
      <c r="EEQ171" s="70"/>
      <c r="EER171" s="104"/>
      <c r="EES171" s="105"/>
      <c r="EET171" s="106"/>
      <c r="EEU171" s="107"/>
      <c r="EEV171" s="108"/>
      <c r="EEW171" s="129"/>
      <c r="EEX171" s="130"/>
      <c r="EEY171" s="70"/>
      <c r="EEZ171" s="104"/>
      <c r="EFA171" s="105"/>
      <c r="EFB171" s="106"/>
      <c r="EFC171" s="107"/>
      <c r="EFD171" s="108"/>
      <c r="EFE171" s="129"/>
      <c r="EFF171" s="130"/>
      <c r="EFG171" s="70"/>
      <c r="EFH171" s="104"/>
      <c r="EFI171" s="105"/>
      <c r="EFJ171" s="106"/>
      <c r="EFK171" s="107"/>
      <c r="EFL171" s="108"/>
      <c r="EFM171" s="129"/>
      <c r="EFN171" s="130"/>
      <c r="EFO171" s="70"/>
      <c r="EFP171" s="104"/>
      <c r="EFQ171" s="105"/>
      <c r="EFR171" s="106"/>
      <c r="EFS171" s="107"/>
      <c r="EFT171" s="108"/>
      <c r="EFU171" s="129"/>
      <c r="EFV171" s="130"/>
      <c r="EFW171" s="70"/>
      <c r="EFX171" s="104"/>
      <c r="EFY171" s="105"/>
      <c r="EFZ171" s="106"/>
      <c r="EGA171" s="107"/>
      <c r="EGB171" s="108"/>
      <c r="EGC171" s="129"/>
      <c r="EGD171" s="130"/>
      <c r="EGE171" s="70"/>
      <c r="EGF171" s="104"/>
      <c r="EGG171" s="105"/>
      <c r="EGH171" s="106"/>
      <c r="EGI171" s="107"/>
      <c r="EGJ171" s="108"/>
      <c r="EGK171" s="129"/>
      <c r="EGL171" s="130"/>
      <c r="EGM171" s="70"/>
      <c r="EGN171" s="104"/>
      <c r="EGO171" s="105"/>
      <c r="EGP171" s="106"/>
      <c r="EGQ171" s="107"/>
      <c r="EGR171" s="108"/>
      <c r="EGS171" s="129"/>
      <c r="EGT171" s="130"/>
      <c r="EGU171" s="70"/>
      <c r="EGV171" s="104"/>
      <c r="EGW171" s="105"/>
      <c r="EGX171" s="106"/>
      <c r="EGY171" s="107"/>
      <c r="EGZ171" s="108"/>
      <c r="EHA171" s="129"/>
      <c r="EHB171" s="130"/>
      <c r="EHC171" s="70"/>
      <c r="EHD171" s="104"/>
      <c r="EHE171" s="105"/>
      <c r="EHF171" s="106"/>
      <c r="EHG171" s="107"/>
      <c r="EHH171" s="108"/>
      <c r="EHI171" s="129"/>
      <c r="EHJ171" s="130"/>
      <c r="EHK171" s="70"/>
      <c r="EHL171" s="104"/>
      <c r="EHM171" s="105"/>
      <c r="EHN171" s="106"/>
      <c r="EHO171" s="107"/>
      <c r="EHP171" s="108"/>
      <c r="EHQ171" s="129"/>
      <c r="EHR171" s="130"/>
      <c r="EHS171" s="70"/>
      <c r="EHT171" s="104"/>
      <c r="EHU171" s="105"/>
      <c r="EHV171" s="106"/>
      <c r="EHW171" s="107"/>
      <c r="EHX171" s="108"/>
      <c r="EHY171" s="129"/>
      <c r="EHZ171" s="130"/>
      <c r="EIA171" s="70"/>
      <c r="EIB171" s="104"/>
      <c r="EIC171" s="105"/>
      <c r="EID171" s="106"/>
      <c r="EIE171" s="107"/>
      <c r="EIF171" s="108"/>
      <c r="EIG171" s="129"/>
      <c r="EIH171" s="130"/>
      <c r="EII171" s="70"/>
      <c r="EIJ171" s="104"/>
      <c r="EIK171" s="105"/>
      <c r="EIL171" s="106"/>
      <c r="EIM171" s="107"/>
      <c r="EIN171" s="108"/>
      <c r="EIO171" s="129"/>
      <c r="EIP171" s="130"/>
      <c r="EIQ171" s="70"/>
      <c r="EIR171" s="104"/>
      <c r="EIS171" s="105"/>
      <c r="EIT171" s="106"/>
      <c r="EIU171" s="107"/>
      <c r="EIV171" s="108"/>
      <c r="EIW171" s="129"/>
      <c r="EIX171" s="130"/>
      <c r="EIY171" s="70"/>
      <c r="EIZ171" s="104"/>
      <c r="EJA171" s="105"/>
      <c r="EJB171" s="106"/>
      <c r="EJC171" s="107"/>
      <c r="EJD171" s="108"/>
      <c r="EJE171" s="129"/>
      <c r="EJF171" s="130"/>
      <c r="EJG171" s="70"/>
      <c r="EJH171" s="104"/>
      <c r="EJI171" s="105"/>
      <c r="EJJ171" s="106"/>
      <c r="EJK171" s="107"/>
      <c r="EJL171" s="108"/>
      <c r="EJM171" s="129"/>
      <c r="EJN171" s="130"/>
      <c r="EJO171" s="70"/>
      <c r="EJP171" s="104"/>
      <c r="EJQ171" s="105"/>
      <c r="EJR171" s="106"/>
      <c r="EJS171" s="107"/>
      <c r="EJT171" s="108"/>
      <c r="EJU171" s="129"/>
      <c r="EJV171" s="130"/>
      <c r="EJW171" s="70"/>
      <c r="EJX171" s="104"/>
      <c r="EJY171" s="105"/>
      <c r="EJZ171" s="106"/>
      <c r="EKA171" s="107"/>
      <c r="EKB171" s="108"/>
      <c r="EKC171" s="129"/>
      <c r="EKD171" s="130"/>
      <c r="EKE171" s="70"/>
      <c r="EKF171" s="104"/>
      <c r="EKG171" s="105"/>
      <c r="EKH171" s="106"/>
      <c r="EKI171" s="107"/>
      <c r="EKJ171" s="108"/>
      <c r="EKK171" s="129"/>
      <c r="EKL171" s="130"/>
      <c r="EKM171" s="70"/>
      <c r="EKN171" s="104"/>
      <c r="EKO171" s="105"/>
      <c r="EKP171" s="106"/>
      <c r="EKQ171" s="107"/>
      <c r="EKR171" s="108"/>
      <c r="EKS171" s="129"/>
      <c r="EKT171" s="130"/>
      <c r="EKU171" s="70"/>
      <c r="EKV171" s="104"/>
      <c r="EKW171" s="105"/>
      <c r="EKX171" s="106"/>
      <c r="EKY171" s="107"/>
      <c r="EKZ171" s="108"/>
      <c r="ELA171" s="129"/>
      <c r="ELB171" s="130"/>
      <c r="ELC171" s="70"/>
      <c r="ELD171" s="104"/>
      <c r="ELE171" s="105"/>
      <c r="ELF171" s="106"/>
      <c r="ELG171" s="107"/>
      <c r="ELH171" s="108"/>
      <c r="ELI171" s="129"/>
      <c r="ELJ171" s="130"/>
      <c r="ELK171" s="70"/>
      <c r="ELL171" s="104"/>
      <c r="ELM171" s="105"/>
      <c r="ELN171" s="106"/>
      <c r="ELO171" s="107"/>
      <c r="ELP171" s="108"/>
      <c r="ELQ171" s="129"/>
      <c r="ELR171" s="130"/>
      <c r="ELS171" s="70"/>
      <c r="ELT171" s="104"/>
      <c r="ELU171" s="105"/>
      <c r="ELV171" s="106"/>
      <c r="ELW171" s="107"/>
      <c r="ELX171" s="108"/>
      <c r="ELY171" s="129"/>
      <c r="ELZ171" s="130"/>
      <c r="EMA171" s="70"/>
      <c r="EMB171" s="104"/>
      <c r="EMC171" s="105"/>
      <c r="EMD171" s="106"/>
      <c r="EME171" s="107"/>
      <c r="EMF171" s="108"/>
      <c r="EMG171" s="129"/>
      <c r="EMH171" s="130"/>
      <c r="EMI171" s="70"/>
      <c r="EMJ171" s="104"/>
      <c r="EMK171" s="105"/>
      <c r="EML171" s="106"/>
      <c r="EMM171" s="107"/>
      <c r="EMN171" s="108"/>
      <c r="EMO171" s="129"/>
      <c r="EMP171" s="130"/>
      <c r="EMQ171" s="70"/>
      <c r="EMR171" s="104"/>
      <c r="EMS171" s="105"/>
      <c r="EMT171" s="106"/>
      <c r="EMU171" s="107"/>
      <c r="EMV171" s="108"/>
      <c r="EMW171" s="129"/>
      <c r="EMX171" s="130"/>
      <c r="EMY171" s="70"/>
      <c r="EMZ171" s="104"/>
      <c r="ENA171" s="105"/>
      <c r="ENB171" s="106"/>
      <c r="ENC171" s="107"/>
      <c r="END171" s="108"/>
      <c r="ENE171" s="129"/>
      <c r="ENF171" s="130"/>
      <c r="ENG171" s="70"/>
      <c r="ENH171" s="104"/>
      <c r="ENI171" s="105"/>
      <c r="ENJ171" s="106"/>
      <c r="ENK171" s="107"/>
      <c r="ENL171" s="108"/>
      <c r="ENM171" s="129"/>
      <c r="ENN171" s="130"/>
      <c r="ENO171" s="70"/>
      <c r="ENP171" s="104"/>
      <c r="ENQ171" s="105"/>
      <c r="ENR171" s="106"/>
      <c r="ENS171" s="107"/>
      <c r="ENT171" s="108"/>
      <c r="ENU171" s="129"/>
      <c r="ENV171" s="130"/>
      <c r="ENW171" s="70"/>
      <c r="ENX171" s="104"/>
      <c r="ENY171" s="105"/>
      <c r="ENZ171" s="106"/>
      <c r="EOA171" s="107"/>
      <c r="EOB171" s="108"/>
      <c r="EOC171" s="129"/>
      <c r="EOD171" s="130"/>
      <c r="EOE171" s="70"/>
      <c r="EOF171" s="104"/>
      <c r="EOG171" s="105"/>
      <c r="EOH171" s="106"/>
      <c r="EOI171" s="107"/>
      <c r="EOJ171" s="108"/>
      <c r="EOK171" s="129"/>
      <c r="EOL171" s="130"/>
      <c r="EOM171" s="70"/>
      <c r="EON171" s="104"/>
      <c r="EOO171" s="105"/>
      <c r="EOP171" s="106"/>
      <c r="EOQ171" s="107"/>
      <c r="EOR171" s="108"/>
      <c r="EOS171" s="129"/>
      <c r="EOT171" s="130"/>
      <c r="EOU171" s="70"/>
      <c r="EOV171" s="104"/>
      <c r="EOW171" s="105"/>
      <c r="EOX171" s="106"/>
      <c r="EOY171" s="107"/>
      <c r="EOZ171" s="108"/>
      <c r="EPA171" s="129"/>
      <c r="EPB171" s="130"/>
      <c r="EPC171" s="70"/>
      <c r="EPD171" s="104"/>
      <c r="EPE171" s="105"/>
      <c r="EPF171" s="106"/>
      <c r="EPG171" s="107"/>
      <c r="EPH171" s="108"/>
      <c r="EPI171" s="129"/>
      <c r="EPJ171" s="130"/>
      <c r="EPK171" s="70"/>
      <c r="EPL171" s="104"/>
      <c r="EPM171" s="105"/>
      <c r="EPN171" s="106"/>
      <c r="EPO171" s="107"/>
      <c r="EPP171" s="108"/>
      <c r="EPQ171" s="129"/>
      <c r="EPR171" s="130"/>
      <c r="EPS171" s="70"/>
      <c r="EPT171" s="104"/>
      <c r="EPU171" s="105"/>
      <c r="EPV171" s="106"/>
      <c r="EPW171" s="107"/>
      <c r="EPX171" s="108"/>
      <c r="EPY171" s="129"/>
      <c r="EPZ171" s="130"/>
      <c r="EQA171" s="70"/>
      <c r="EQB171" s="104"/>
      <c r="EQC171" s="105"/>
      <c r="EQD171" s="106"/>
      <c r="EQE171" s="107"/>
      <c r="EQF171" s="108"/>
      <c r="EQG171" s="129"/>
      <c r="EQH171" s="130"/>
      <c r="EQI171" s="70"/>
      <c r="EQJ171" s="104"/>
      <c r="EQK171" s="105"/>
      <c r="EQL171" s="106"/>
      <c r="EQM171" s="107"/>
      <c r="EQN171" s="108"/>
      <c r="EQO171" s="129"/>
      <c r="EQP171" s="130"/>
      <c r="EQQ171" s="70"/>
      <c r="EQR171" s="104"/>
      <c r="EQS171" s="105"/>
      <c r="EQT171" s="106"/>
      <c r="EQU171" s="107"/>
      <c r="EQV171" s="108"/>
      <c r="EQW171" s="129"/>
      <c r="EQX171" s="130"/>
      <c r="EQY171" s="70"/>
      <c r="EQZ171" s="104"/>
      <c r="ERA171" s="105"/>
      <c r="ERB171" s="106"/>
      <c r="ERC171" s="107"/>
      <c r="ERD171" s="108"/>
      <c r="ERE171" s="129"/>
      <c r="ERF171" s="130"/>
      <c r="ERG171" s="70"/>
      <c r="ERH171" s="104"/>
      <c r="ERI171" s="105"/>
      <c r="ERJ171" s="106"/>
      <c r="ERK171" s="107"/>
      <c r="ERL171" s="108"/>
      <c r="ERM171" s="129"/>
      <c r="ERN171" s="130"/>
      <c r="ERO171" s="70"/>
      <c r="ERP171" s="104"/>
      <c r="ERQ171" s="105"/>
      <c r="ERR171" s="106"/>
      <c r="ERS171" s="107"/>
      <c r="ERT171" s="108"/>
      <c r="ERU171" s="129"/>
      <c r="ERV171" s="130"/>
      <c r="ERW171" s="70"/>
      <c r="ERX171" s="104"/>
      <c r="ERY171" s="105"/>
      <c r="ERZ171" s="106"/>
      <c r="ESA171" s="107"/>
      <c r="ESB171" s="108"/>
      <c r="ESC171" s="129"/>
      <c r="ESD171" s="130"/>
      <c r="ESE171" s="70"/>
      <c r="ESF171" s="104"/>
      <c r="ESG171" s="105"/>
      <c r="ESH171" s="106"/>
      <c r="ESI171" s="107"/>
      <c r="ESJ171" s="108"/>
      <c r="ESK171" s="129"/>
      <c r="ESL171" s="130"/>
      <c r="ESM171" s="70"/>
      <c r="ESN171" s="104"/>
      <c r="ESO171" s="105"/>
      <c r="ESP171" s="106"/>
      <c r="ESQ171" s="107"/>
      <c r="ESR171" s="108"/>
      <c r="ESS171" s="129"/>
      <c r="EST171" s="130"/>
      <c r="ESU171" s="70"/>
      <c r="ESV171" s="104"/>
      <c r="ESW171" s="105"/>
      <c r="ESX171" s="106"/>
      <c r="ESY171" s="107"/>
      <c r="ESZ171" s="108"/>
      <c r="ETA171" s="129"/>
      <c r="ETB171" s="130"/>
      <c r="ETC171" s="70"/>
      <c r="ETD171" s="104"/>
      <c r="ETE171" s="105"/>
      <c r="ETF171" s="106"/>
      <c r="ETG171" s="107"/>
      <c r="ETH171" s="108"/>
      <c r="ETI171" s="129"/>
      <c r="ETJ171" s="130"/>
      <c r="ETK171" s="70"/>
      <c r="ETL171" s="104"/>
      <c r="ETM171" s="105"/>
      <c r="ETN171" s="106"/>
      <c r="ETO171" s="107"/>
      <c r="ETP171" s="108"/>
      <c r="ETQ171" s="129"/>
      <c r="ETR171" s="130"/>
      <c r="ETS171" s="70"/>
      <c r="ETT171" s="104"/>
      <c r="ETU171" s="105"/>
      <c r="ETV171" s="106"/>
      <c r="ETW171" s="107"/>
      <c r="ETX171" s="108"/>
      <c r="ETY171" s="129"/>
      <c r="ETZ171" s="130"/>
      <c r="EUA171" s="70"/>
      <c r="EUB171" s="104"/>
      <c r="EUC171" s="105"/>
      <c r="EUD171" s="106"/>
      <c r="EUE171" s="107"/>
      <c r="EUF171" s="108"/>
      <c r="EUG171" s="129"/>
      <c r="EUH171" s="130"/>
      <c r="EUI171" s="70"/>
      <c r="EUJ171" s="104"/>
      <c r="EUK171" s="105"/>
      <c r="EUL171" s="106"/>
      <c r="EUM171" s="107"/>
      <c r="EUN171" s="108"/>
      <c r="EUO171" s="129"/>
      <c r="EUP171" s="130"/>
      <c r="EUQ171" s="70"/>
      <c r="EUR171" s="104"/>
      <c r="EUS171" s="105"/>
      <c r="EUT171" s="106"/>
      <c r="EUU171" s="107"/>
      <c r="EUV171" s="108"/>
      <c r="EUW171" s="129"/>
      <c r="EUX171" s="130"/>
      <c r="EUY171" s="70"/>
      <c r="EUZ171" s="104"/>
      <c r="EVA171" s="105"/>
      <c r="EVB171" s="106"/>
      <c r="EVC171" s="107"/>
      <c r="EVD171" s="108"/>
      <c r="EVE171" s="129"/>
      <c r="EVF171" s="130"/>
      <c r="EVG171" s="70"/>
      <c r="EVH171" s="104"/>
      <c r="EVI171" s="105"/>
      <c r="EVJ171" s="106"/>
      <c r="EVK171" s="107"/>
      <c r="EVL171" s="108"/>
      <c r="EVM171" s="129"/>
      <c r="EVN171" s="130"/>
      <c r="EVO171" s="70"/>
      <c r="EVP171" s="104"/>
      <c r="EVQ171" s="105"/>
      <c r="EVR171" s="106"/>
      <c r="EVS171" s="107"/>
      <c r="EVT171" s="108"/>
      <c r="EVU171" s="129"/>
      <c r="EVV171" s="130"/>
      <c r="EVW171" s="70"/>
      <c r="EVX171" s="104"/>
      <c r="EVY171" s="105"/>
      <c r="EVZ171" s="106"/>
      <c r="EWA171" s="107"/>
      <c r="EWB171" s="108"/>
      <c r="EWC171" s="129"/>
      <c r="EWD171" s="130"/>
      <c r="EWE171" s="70"/>
      <c r="EWF171" s="104"/>
      <c r="EWG171" s="105"/>
      <c r="EWH171" s="106"/>
      <c r="EWI171" s="107"/>
      <c r="EWJ171" s="108"/>
      <c r="EWK171" s="129"/>
      <c r="EWL171" s="130"/>
      <c r="EWM171" s="70"/>
      <c r="EWN171" s="104"/>
      <c r="EWO171" s="105"/>
      <c r="EWP171" s="106"/>
      <c r="EWQ171" s="107"/>
      <c r="EWR171" s="108"/>
      <c r="EWS171" s="129"/>
      <c r="EWT171" s="130"/>
      <c r="EWU171" s="70"/>
      <c r="EWV171" s="104"/>
      <c r="EWW171" s="105"/>
      <c r="EWX171" s="106"/>
      <c r="EWY171" s="107"/>
      <c r="EWZ171" s="108"/>
      <c r="EXA171" s="129"/>
      <c r="EXB171" s="130"/>
      <c r="EXC171" s="70"/>
      <c r="EXD171" s="104"/>
      <c r="EXE171" s="105"/>
      <c r="EXF171" s="106"/>
      <c r="EXG171" s="107"/>
      <c r="EXH171" s="108"/>
      <c r="EXI171" s="129"/>
      <c r="EXJ171" s="130"/>
      <c r="EXK171" s="70"/>
      <c r="EXL171" s="104"/>
      <c r="EXM171" s="105"/>
      <c r="EXN171" s="106"/>
      <c r="EXO171" s="107"/>
      <c r="EXP171" s="108"/>
      <c r="EXQ171" s="129"/>
      <c r="EXR171" s="130"/>
      <c r="EXS171" s="70"/>
      <c r="EXT171" s="104"/>
      <c r="EXU171" s="105"/>
      <c r="EXV171" s="106"/>
      <c r="EXW171" s="107"/>
      <c r="EXX171" s="108"/>
      <c r="EXY171" s="129"/>
      <c r="EXZ171" s="130"/>
      <c r="EYA171" s="70"/>
      <c r="EYB171" s="104"/>
      <c r="EYC171" s="105"/>
      <c r="EYD171" s="106"/>
      <c r="EYE171" s="107"/>
      <c r="EYF171" s="108"/>
      <c r="EYG171" s="129"/>
      <c r="EYH171" s="130"/>
      <c r="EYI171" s="70"/>
      <c r="EYJ171" s="104"/>
      <c r="EYK171" s="105"/>
      <c r="EYL171" s="106"/>
      <c r="EYM171" s="107"/>
      <c r="EYN171" s="108"/>
      <c r="EYO171" s="129"/>
      <c r="EYP171" s="130"/>
      <c r="EYQ171" s="70"/>
      <c r="EYR171" s="104"/>
      <c r="EYS171" s="105"/>
      <c r="EYT171" s="106"/>
      <c r="EYU171" s="107"/>
      <c r="EYV171" s="108"/>
      <c r="EYW171" s="129"/>
      <c r="EYX171" s="130"/>
      <c r="EYY171" s="70"/>
      <c r="EYZ171" s="104"/>
      <c r="EZA171" s="105"/>
      <c r="EZB171" s="106"/>
      <c r="EZC171" s="107"/>
      <c r="EZD171" s="108"/>
      <c r="EZE171" s="129"/>
      <c r="EZF171" s="130"/>
      <c r="EZG171" s="70"/>
      <c r="EZH171" s="104"/>
      <c r="EZI171" s="105"/>
      <c r="EZJ171" s="106"/>
      <c r="EZK171" s="107"/>
      <c r="EZL171" s="108"/>
      <c r="EZM171" s="129"/>
      <c r="EZN171" s="130"/>
      <c r="EZO171" s="70"/>
      <c r="EZP171" s="104"/>
      <c r="EZQ171" s="105"/>
      <c r="EZR171" s="106"/>
      <c r="EZS171" s="107"/>
      <c r="EZT171" s="108"/>
      <c r="EZU171" s="129"/>
      <c r="EZV171" s="130"/>
      <c r="EZW171" s="70"/>
      <c r="EZX171" s="104"/>
      <c r="EZY171" s="105"/>
      <c r="EZZ171" s="106"/>
      <c r="FAA171" s="107"/>
      <c r="FAB171" s="108"/>
      <c r="FAC171" s="129"/>
      <c r="FAD171" s="130"/>
      <c r="FAE171" s="70"/>
      <c r="FAF171" s="104"/>
      <c r="FAG171" s="105"/>
      <c r="FAH171" s="106"/>
      <c r="FAI171" s="107"/>
      <c r="FAJ171" s="108"/>
      <c r="FAK171" s="129"/>
      <c r="FAL171" s="130"/>
      <c r="FAM171" s="70"/>
      <c r="FAN171" s="104"/>
      <c r="FAO171" s="105"/>
      <c r="FAP171" s="106"/>
      <c r="FAQ171" s="107"/>
      <c r="FAR171" s="108"/>
      <c r="FAS171" s="129"/>
      <c r="FAT171" s="130"/>
      <c r="FAU171" s="70"/>
      <c r="FAV171" s="104"/>
      <c r="FAW171" s="105"/>
      <c r="FAX171" s="106"/>
      <c r="FAY171" s="107"/>
      <c r="FAZ171" s="108"/>
      <c r="FBA171" s="129"/>
      <c r="FBB171" s="130"/>
      <c r="FBC171" s="70"/>
      <c r="FBD171" s="104"/>
      <c r="FBE171" s="105"/>
      <c r="FBF171" s="106"/>
      <c r="FBG171" s="107"/>
      <c r="FBH171" s="108"/>
      <c r="FBI171" s="129"/>
      <c r="FBJ171" s="130"/>
      <c r="FBK171" s="70"/>
      <c r="FBL171" s="104"/>
      <c r="FBM171" s="105"/>
      <c r="FBN171" s="106"/>
      <c r="FBO171" s="107"/>
      <c r="FBP171" s="108"/>
      <c r="FBQ171" s="129"/>
      <c r="FBR171" s="130"/>
      <c r="FBS171" s="70"/>
      <c r="FBT171" s="104"/>
      <c r="FBU171" s="105"/>
      <c r="FBV171" s="106"/>
      <c r="FBW171" s="107"/>
      <c r="FBX171" s="108"/>
      <c r="FBY171" s="129"/>
      <c r="FBZ171" s="130"/>
      <c r="FCA171" s="70"/>
      <c r="FCB171" s="104"/>
      <c r="FCC171" s="105"/>
      <c r="FCD171" s="106"/>
      <c r="FCE171" s="107"/>
      <c r="FCF171" s="108"/>
      <c r="FCG171" s="129"/>
      <c r="FCH171" s="130"/>
      <c r="FCI171" s="70"/>
      <c r="FCJ171" s="104"/>
      <c r="FCK171" s="105"/>
      <c r="FCL171" s="106"/>
      <c r="FCM171" s="107"/>
      <c r="FCN171" s="108"/>
      <c r="FCO171" s="129"/>
      <c r="FCP171" s="130"/>
      <c r="FCQ171" s="70"/>
      <c r="FCR171" s="104"/>
      <c r="FCS171" s="105"/>
      <c r="FCT171" s="106"/>
      <c r="FCU171" s="107"/>
      <c r="FCV171" s="108"/>
      <c r="FCW171" s="129"/>
      <c r="FCX171" s="130"/>
      <c r="FCY171" s="70"/>
      <c r="FCZ171" s="104"/>
      <c r="FDA171" s="105"/>
      <c r="FDB171" s="106"/>
      <c r="FDC171" s="107"/>
      <c r="FDD171" s="108"/>
      <c r="FDE171" s="129"/>
      <c r="FDF171" s="130"/>
      <c r="FDG171" s="70"/>
      <c r="FDH171" s="104"/>
      <c r="FDI171" s="105"/>
      <c r="FDJ171" s="106"/>
      <c r="FDK171" s="107"/>
      <c r="FDL171" s="108"/>
      <c r="FDM171" s="129"/>
      <c r="FDN171" s="130"/>
      <c r="FDO171" s="70"/>
      <c r="FDP171" s="104"/>
      <c r="FDQ171" s="105"/>
      <c r="FDR171" s="106"/>
      <c r="FDS171" s="107"/>
      <c r="FDT171" s="108"/>
      <c r="FDU171" s="129"/>
      <c r="FDV171" s="130"/>
      <c r="FDW171" s="70"/>
      <c r="FDX171" s="104"/>
      <c r="FDY171" s="105"/>
      <c r="FDZ171" s="106"/>
      <c r="FEA171" s="107"/>
      <c r="FEB171" s="108"/>
      <c r="FEC171" s="129"/>
      <c r="FED171" s="130"/>
      <c r="FEE171" s="70"/>
      <c r="FEF171" s="104"/>
      <c r="FEG171" s="105"/>
      <c r="FEH171" s="106"/>
      <c r="FEI171" s="107"/>
      <c r="FEJ171" s="108"/>
      <c r="FEK171" s="129"/>
      <c r="FEL171" s="130"/>
      <c r="FEM171" s="70"/>
      <c r="FEN171" s="104"/>
      <c r="FEO171" s="105"/>
      <c r="FEP171" s="106"/>
      <c r="FEQ171" s="107"/>
      <c r="FER171" s="108"/>
      <c r="FES171" s="129"/>
      <c r="FET171" s="130"/>
      <c r="FEU171" s="70"/>
      <c r="FEV171" s="104"/>
      <c r="FEW171" s="105"/>
      <c r="FEX171" s="106"/>
      <c r="FEY171" s="107"/>
      <c r="FEZ171" s="108"/>
      <c r="FFA171" s="129"/>
      <c r="FFB171" s="130"/>
      <c r="FFC171" s="70"/>
      <c r="FFD171" s="104"/>
      <c r="FFE171" s="105"/>
      <c r="FFF171" s="106"/>
      <c r="FFG171" s="107"/>
      <c r="FFH171" s="108"/>
      <c r="FFI171" s="129"/>
      <c r="FFJ171" s="130"/>
      <c r="FFK171" s="70"/>
      <c r="FFL171" s="104"/>
      <c r="FFM171" s="105"/>
      <c r="FFN171" s="106"/>
      <c r="FFO171" s="107"/>
      <c r="FFP171" s="108"/>
      <c r="FFQ171" s="129"/>
      <c r="FFR171" s="130"/>
      <c r="FFS171" s="70"/>
      <c r="FFT171" s="104"/>
      <c r="FFU171" s="105"/>
      <c r="FFV171" s="106"/>
      <c r="FFW171" s="107"/>
      <c r="FFX171" s="108"/>
      <c r="FFY171" s="129"/>
      <c r="FFZ171" s="130"/>
      <c r="FGA171" s="70"/>
      <c r="FGB171" s="104"/>
      <c r="FGC171" s="105"/>
      <c r="FGD171" s="106"/>
      <c r="FGE171" s="107"/>
      <c r="FGF171" s="108"/>
      <c r="FGG171" s="129"/>
      <c r="FGH171" s="130"/>
      <c r="FGI171" s="70"/>
      <c r="FGJ171" s="104"/>
      <c r="FGK171" s="105"/>
      <c r="FGL171" s="106"/>
      <c r="FGM171" s="107"/>
      <c r="FGN171" s="108"/>
      <c r="FGO171" s="129"/>
      <c r="FGP171" s="130"/>
      <c r="FGQ171" s="70"/>
      <c r="FGR171" s="104"/>
      <c r="FGS171" s="105"/>
      <c r="FGT171" s="106"/>
      <c r="FGU171" s="107"/>
      <c r="FGV171" s="108"/>
      <c r="FGW171" s="129"/>
      <c r="FGX171" s="130"/>
      <c r="FGY171" s="70"/>
      <c r="FGZ171" s="104"/>
      <c r="FHA171" s="105"/>
      <c r="FHB171" s="106"/>
      <c r="FHC171" s="107"/>
      <c r="FHD171" s="108"/>
      <c r="FHE171" s="129"/>
      <c r="FHF171" s="130"/>
      <c r="FHG171" s="70"/>
      <c r="FHH171" s="104"/>
      <c r="FHI171" s="105"/>
      <c r="FHJ171" s="106"/>
      <c r="FHK171" s="107"/>
      <c r="FHL171" s="108"/>
      <c r="FHM171" s="129"/>
      <c r="FHN171" s="130"/>
      <c r="FHO171" s="70"/>
      <c r="FHP171" s="104"/>
      <c r="FHQ171" s="105"/>
      <c r="FHR171" s="106"/>
      <c r="FHS171" s="107"/>
      <c r="FHT171" s="108"/>
      <c r="FHU171" s="129"/>
      <c r="FHV171" s="130"/>
      <c r="FHW171" s="70"/>
      <c r="FHX171" s="104"/>
      <c r="FHY171" s="105"/>
      <c r="FHZ171" s="106"/>
      <c r="FIA171" s="107"/>
      <c r="FIB171" s="108"/>
      <c r="FIC171" s="129"/>
      <c r="FID171" s="130"/>
      <c r="FIE171" s="70"/>
      <c r="FIF171" s="104"/>
      <c r="FIG171" s="105"/>
      <c r="FIH171" s="106"/>
      <c r="FII171" s="107"/>
      <c r="FIJ171" s="108"/>
      <c r="FIK171" s="129"/>
      <c r="FIL171" s="130"/>
      <c r="FIM171" s="70"/>
      <c r="FIN171" s="104"/>
      <c r="FIO171" s="105"/>
      <c r="FIP171" s="106"/>
      <c r="FIQ171" s="107"/>
      <c r="FIR171" s="108"/>
      <c r="FIS171" s="129"/>
      <c r="FIT171" s="130"/>
      <c r="FIU171" s="70"/>
      <c r="FIV171" s="104"/>
      <c r="FIW171" s="105"/>
      <c r="FIX171" s="106"/>
      <c r="FIY171" s="107"/>
      <c r="FIZ171" s="108"/>
      <c r="FJA171" s="129"/>
      <c r="FJB171" s="130"/>
      <c r="FJC171" s="70"/>
      <c r="FJD171" s="104"/>
      <c r="FJE171" s="105"/>
      <c r="FJF171" s="106"/>
      <c r="FJG171" s="107"/>
      <c r="FJH171" s="108"/>
      <c r="FJI171" s="129"/>
      <c r="FJJ171" s="130"/>
      <c r="FJK171" s="70"/>
      <c r="FJL171" s="104"/>
      <c r="FJM171" s="105"/>
      <c r="FJN171" s="106"/>
      <c r="FJO171" s="107"/>
      <c r="FJP171" s="108"/>
      <c r="FJQ171" s="129"/>
      <c r="FJR171" s="130"/>
      <c r="FJS171" s="70"/>
      <c r="FJT171" s="104"/>
      <c r="FJU171" s="105"/>
      <c r="FJV171" s="106"/>
      <c r="FJW171" s="107"/>
      <c r="FJX171" s="108"/>
      <c r="FJY171" s="129"/>
      <c r="FJZ171" s="130"/>
      <c r="FKA171" s="70"/>
      <c r="FKB171" s="104"/>
      <c r="FKC171" s="105"/>
      <c r="FKD171" s="106"/>
      <c r="FKE171" s="107"/>
      <c r="FKF171" s="108"/>
      <c r="FKG171" s="129"/>
      <c r="FKH171" s="130"/>
      <c r="FKI171" s="70"/>
      <c r="FKJ171" s="104"/>
      <c r="FKK171" s="105"/>
      <c r="FKL171" s="106"/>
      <c r="FKM171" s="107"/>
      <c r="FKN171" s="108"/>
      <c r="FKO171" s="129"/>
      <c r="FKP171" s="130"/>
      <c r="FKQ171" s="70"/>
      <c r="FKR171" s="104"/>
      <c r="FKS171" s="105"/>
      <c r="FKT171" s="106"/>
      <c r="FKU171" s="107"/>
      <c r="FKV171" s="108"/>
      <c r="FKW171" s="129"/>
      <c r="FKX171" s="130"/>
      <c r="FKY171" s="70"/>
      <c r="FKZ171" s="104"/>
      <c r="FLA171" s="105"/>
      <c r="FLB171" s="106"/>
      <c r="FLC171" s="107"/>
      <c r="FLD171" s="108"/>
      <c r="FLE171" s="129"/>
      <c r="FLF171" s="130"/>
      <c r="FLG171" s="70"/>
      <c r="FLH171" s="104"/>
      <c r="FLI171" s="105"/>
      <c r="FLJ171" s="106"/>
      <c r="FLK171" s="107"/>
      <c r="FLL171" s="108"/>
      <c r="FLM171" s="129"/>
      <c r="FLN171" s="130"/>
      <c r="FLO171" s="70"/>
      <c r="FLP171" s="104"/>
      <c r="FLQ171" s="105"/>
      <c r="FLR171" s="106"/>
      <c r="FLS171" s="107"/>
      <c r="FLT171" s="108"/>
      <c r="FLU171" s="129"/>
      <c r="FLV171" s="130"/>
      <c r="FLW171" s="70"/>
      <c r="FLX171" s="104"/>
      <c r="FLY171" s="105"/>
      <c r="FLZ171" s="106"/>
      <c r="FMA171" s="107"/>
      <c r="FMB171" s="108"/>
      <c r="FMC171" s="129"/>
      <c r="FMD171" s="130"/>
      <c r="FME171" s="70"/>
      <c r="FMF171" s="104"/>
      <c r="FMG171" s="105"/>
      <c r="FMH171" s="106"/>
      <c r="FMI171" s="107"/>
      <c r="FMJ171" s="108"/>
      <c r="FMK171" s="129"/>
      <c r="FML171" s="130"/>
      <c r="FMM171" s="70"/>
      <c r="FMN171" s="104"/>
      <c r="FMO171" s="105"/>
      <c r="FMP171" s="106"/>
      <c r="FMQ171" s="107"/>
      <c r="FMR171" s="108"/>
      <c r="FMS171" s="129"/>
      <c r="FMT171" s="130"/>
      <c r="FMU171" s="70"/>
      <c r="FMV171" s="104"/>
      <c r="FMW171" s="105"/>
      <c r="FMX171" s="106"/>
      <c r="FMY171" s="107"/>
      <c r="FMZ171" s="108"/>
      <c r="FNA171" s="129"/>
      <c r="FNB171" s="130"/>
      <c r="FNC171" s="70"/>
      <c r="FND171" s="104"/>
      <c r="FNE171" s="105"/>
      <c r="FNF171" s="106"/>
      <c r="FNG171" s="107"/>
      <c r="FNH171" s="108"/>
      <c r="FNI171" s="129"/>
      <c r="FNJ171" s="130"/>
      <c r="FNK171" s="70"/>
      <c r="FNL171" s="104"/>
      <c r="FNM171" s="105"/>
      <c r="FNN171" s="106"/>
      <c r="FNO171" s="107"/>
      <c r="FNP171" s="108"/>
      <c r="FNQ171" s="129"/>
      <c r="FNR171" s="130"/>
      <c r="FNS171" s="70"/>
      <c r="FNT171" s="104"/>
      <c r="FNU171" s="105"/>
      <c r="FNV171" s="106"/>
      <c r="FNW171" s="107"/>
      <c r="FNX171" s="108"/>
      <c r="FNY171" s="129"/>
      <c r="FNZ171" s="130"/>
      <c r="FOA171" s="70"/>
      <c r="FOB171" s="104"/>
      <c r="FOC171" s="105"/>
      <c r="FOD171" s="106"/>
      <c r="FOE171" s="107"/>
      <c r="FOF171" s="108"/>
      <c r="FOG171" s="129"/>
      <c r="FOH171" s="130"/>
      <c r="FOI171" s="70"/>
      <c r="FOJ171" s="104"/>
      <c r="FOK171" s="105"/>
      <c r="FOL171" s="106"/>
      <c r="FOM171" s="107"/>
      <c r="FON171" s="108"/>
      <c r="FOO171" s="129"/>
      <c r="FOP171" s="130"/>
      <c r="FOQ171" s="70"/>
      <c r="FOR171" s="104"/>
      <c r="FOS171" s="105"/>
      <c r="FOT171" s="106"/>
      <c r="FOU171" s="107"/>
      <c r="FOV171" s="108"/>
      <c r="FOW171" s="129"/>
      <c r="FOX171" s="130"/>
      <c r="FOY171" s="70"/>
      <c r="FOZ171" s="104"/>
      <c r="FPA171" s="105"/>
      <c r="FPB171" s="106"/>
      <c r="FPC171" s="107"/>
      <c r="FPD171" s="108"/>
      <c r="FPE171" s="129"/>
      <c r="FPF171" s="130"/>
      <c r="FPG171" s="70"/>
      <c r="FPH171" s="104"/>
      <c r="FPI171" s="105"/>
      <c r="FPJ171" s="106"/>
      <c r="FPK171" s="107"/>
      <c r="FPL171" s="108"/>
      <c r="FPM171" s="129"/>
      <c r="FPN171" s="130"/>
      <c r="FPO171" s="70"/>
      <c r="FPP171" s="104"/>
      <c r="FPQ171" s="105"/>
      <c r="FPR171" s="106"/>
      <c r="FPS171" s="107"/>
      <c r="FPT171" s="108"/>
      <c r="FPU171" s="129"/>
      <c r="FPV171" s="130"/>
      <c r="FPW171" s="70"/>
      <c r="FPX171" s="104"/>
      <c r="FPY171" s="105"/>
      <c r="FPZ171" s="106"/>
      <c r="FQA171" s="107"/>
      <c r="FQB171" s="108"/>
      <c r="FQC171" s="129"/>
      <c r="FQD171" s="130"/>
      <c r="FQE171" s="70"/>
      <c r="FQF171" s="104"/>
      <c r="FQG171" s="105"/>
      <c r="FQH171" s="106"/>
      <c r="FQI171" s="107"/>
      <c r="FQJ171" s="108"/>
      <c r="FQK171" s="129"/>
      <c r="FQL171" s="130"/>
      <c r="FQM171" s="70"/>
      <c r="FQN171" s="104"/>
      <c r="FQO171" s="105"/>
      <c r="FQP171" s="106"/>
      <c r="FQQ171" s="107"/>
      <c r="FQR171" s="108"/>
      <c r="FQS171" s="129"/>
      <c r="FQT171" s="130"/>
      <c r="FQU171" s="70"/>
      <c r="FQV171" s="104"/>
      <c r="FQW171" s="105"/>
      <c r="FQX171" s="106"/>
      <c r="FQY171" s="107"/>
      <c r="FQZ171" s="108"/>
      <c r="FRA171" s="129"/>
      <c r="FRB171" s="130"/>
      <c r="FRC171" s="70"/>
      <c r="FRD171" s="104"/>
      <c r="FRE171" s="105"/>
      <c r="FRF171" s="106"/>
      <c r="FRG171" s="107"/>
      <c r="FRH171" s="108"/>
      <c r="FRI171" s="129"/>
      <c r="FRJ171" s="130"/>
      <c r="FRK171" s="70"/>
      <c r="FRL171" s="104"/>
      <c r="FRM171" s="105"/>
      <c r="FRN171" s="106"/>
      <c r="FRO171" s="107"/>
      <c r="FRP171" s="108"/>
      <c r="FRQ171" s="129"/>
      <c r="FRR171" s="130"/>
      <c r="FRS171" s="70"/>
      <c r="FRT171" s="104"/>
      <c r="FRU171" s="105"/>
      <c r="FRV171" s="106"/>
      <c r="FRW171" s="107"/>
      <c r="FRX171" s="108"/>
      <c r="FRY171" s="129"/>
      <c r="FRZ171" s="130"/>
      <c r="FSA171" s="70"/>
      <c r="FSB171" s="104"/>
      <c r="FSC171" s="105"/>
      <c r="FSD171" s="106"/>
      <c r="FSE171" s="107"/>
      <c r="FSF171" s="108"/>
      <c r="FSG171" s="129"/>
      <c r="FSH171" s="130"/>
      <c r="FSI171" s="70"/>
      <c r="FSJ171" s="104"/>
      <c r="FSK171" s="105"/>
      <c r="FSL171" s="106"/>
      <c r="FSM171" s="107"/>
      <c r="FSN171" s="108"/>
      <c r="FSO171" s="129"/>
      <c r="FSP171" s="130"/>
      <c r="FSQ171" s="70"/>
      <c r="FSR171" s="104"/>
      <c r="FSS171" s="105"/>
      <c r="FST171" s="106"/>
      <c r="FSU171" s="107"/>
      <c r="FSV171" s="108"/>
      <c r="FSW171" s="129"/>
      <c r="FSX171" s="130"/>
      <c r="FSY171" s="70"/>
      <c r="FSZ171" s="104"/>
      <c r="FTA171" s="105"/>
      <c r="FTB171" s="106"/>
      <c r="FTC171" s="107"/>
      <c r="FTD171" s="108"/>
      <c r="FTE171" s="129"/>
      <c r="FTF171" s="130"/>
      <c r="FTG171" s="70"/>
      <c r="FTH171" s="104"/>
      <c r="FTI171" s="105"/>
      <c r="FTJ171" s="106"/>
      <c r="FTK171" s="107"/>
      <c r="FTL171" s="108"/>
      <c r="FTM171" s="129"/>
      <c r="FTN171" s="130"/>
      <c r="FTO171" s="70"/>
      <c r="FTP171" s="104"/>
      <c r="FTQ171" s="105"/>
      <c r="FTR171" s="106"/>
      <c r="FTS171" s="107"/>
      <c r="FTT171" s="108"/>
      <c r="FTU171" s="129"/>
      <c r="FTV171" s="130"/>
      <c r="FTW171" s="70"/>
      <c r="FTX171" s="104"/>
      <c r="FTY171" s="105"/>
      <c r="FTZ171" s="106"/>
      <c r="FUA171" s="107"/>
      <c r="FUB171" s="108"/>
      <c r="FUC171" s="129"/>
      <c r="FUD171" s="130"/>
      <c r="FUE171" s="70"/>
      <c r="FUF171" s="104"/>
      <c r="FUG171" s="105"/>
      <c r="FUH171" s="106"/>
      <c r="FUI171" s="107"/>
      <c r="FUJ171" s="108"/>
      <c r="FUK171" s="129"/>
      <c r="FUL171" s="130"/>
      <c r="FUM171" s="70"/>
      <c r="FUN171" s="104"/>
      <c r="FUO171" s="105"/>
      <c r="FUP171" s="106"/>
      <c r="FUQ171" s="107"/>
      <c r="FUR171" s="108"/>
      <c r="FUS171" s="129"/>
      <c r="FUT171" s="130"/>
      <c r="FUU171" s="70"/>
      <c r="FUV171" s="104"/>
      <c r="FUW171" s="105"/>
      <c r="FUX171" s="106"/>
      <c r="FUY171" s="107"/>
      <c r="FUZ171" s="108"/>
      <c r="FVA171" s="129"/>
      <c r="FVB171" s="130"/>
      <c r="FVC171" s="70"/>
      <c r="FVD171" s="104"/>
      <c r="FVE171" s="105"/>
      <c r="FVF171" s="106"/>
      <c r="FVG171" s="107"/>
      <c r="FVH171" s="108"/>
      <c r="FVI171" s="129"/>
      <c r="FVJ171" s="130"/>
      <c r="FVK171" s="70"/>
      <c r="FVL171" s="104"/>
      <c r="FVM171" s="105"/>
      <c r="FVN171" s="106"/>
      <c r="FVO171" s="107"/>
      <c r="FVP171" s="108"/>
      <c r="FVQ171" s="129"/>
      <c r="FVR171" s="130"/>
      <c r="FVS171" s="70"/>
      <c r="FVT171" s="104"/>
      <c r="FVU171" s="105"/>
      <c r="FVV171" s="106"/>
      <c r="FVW171" s="107"/>
      <c r="FVX171" s="108"/>
      <c r="FVY171" s="129"/>
      <c r="FVZ171" s="130"/>
      <c r="FWA171" s="70"/>
      <c r="FWB171" s="104"/>
      <c r="FWC171" s="105"/>
      <c r="FWD171" s="106"/>
      <c r="FWE171" s="107"/>
      <c r="FWF171" s="108"/>
      <c r="FWG171" s="129"/>
      <c r="FWH171" s="130"/>
      <c r="FWI171" s="70"/>
      <c r="FWJ171" s="104"/>
      <c r="FWK171" s="105"/>
      <c r="FWL171" s="106"/>
      <c r="FWM171" s="107"/>
      <c r="FWN171" s="108"/>
      <c r="FWO171" s="129"/>
      <c r="FWP171" s="130"/>
      <c r="FWQ171" s="70"/>
      <c r="FWR171" s="104"/>
      <c r="FWS171" s="105"/>
      <c r="FWT171" s="106"/>
      <c r="FWU171" s="107"/>
      <c r="FWV171" s="108"/>
      <c r="FWW171" s="129"/>
      <c r="FWX171" s="130"/>
      <c r="FWY171" s="70"/>
      <c r="FWZ171" s="104"/>
      <c r="FXA171" s="105"/>
      <c r="FXB171" s="106"/>
      <c r="FXC171" s="107"/>
      <c r="FXD171" s="108"/>
      <c r="FXE171" s="129"/>
      <c r="FXF171" s="130"/>
      <c r="FXG171" s="70"/>
      <c r="FXH171" s="104"/>
      <c r="FXI171" s="105"/>
      <c r="FXJ171" s="106"/>
      <c r="FXK171" s="107"/>
      <c r="FXL171" s="108"/>
      <c r="FXM171" s="129"/>
      <c r="FXN171" s="130"/>
      <c r="FXO171" s="70"/>
      <c r="FXP171" s="104"/>
      <c r="FXQ171" s="105"/>
      <c r="FXR171" s="106"/>
      <c r="FXS171" s="107"/>
      <c r="FXT171" s="108"/>
      <c r="FXU171" s="129"/>
      <c r="FXV171" s="130"/>
      <c r="FXW171" s="70"/>
      <c r="FXX171" s="104"/>
      <c r="FXY171" s="105"/>
      <c r="FXZ171" s="106"/>
      <c r="FYA171" s="107"/>
      <c r="FYB171" s="108"/>
      <c r="FYC171" s="129"/>
      <c r="FYD171" s="130"/>
      <c r="FYE171" s="70"/>
      <c r="FYF171" s="104"/>
      <c r="FYG171" s="105"/>
      <c r="FYH171" s="106"/>
      <c r="FYI171" s="107"/>
      <c r="FYJ171" s="108"/>
      <c r="FYK171" s="129"/>
      <c r="FYL171" s="130"/>
      <c r="FYM171" s="70"/>
      <c r="FYN171" s="104"/>
      <c r="FYO171" s="105"/>
      <c r="FYP171" s="106"/>
      <c r="FYQ171" s="107"/>
      <c r="FYR171" s="108"/>
      <c r="FYS171" s="129"/>
      <c r="FYT171" s="130"/>
      <c r="FYU171" s="70"/>
      <c r="FYV171" s="104"/>
      <c r="FYW171" s="105"/>
      <c r="FYX171" s="106"/>
      <c r="FYY171" s="107"/>
      <c r="FYZ171" s="108"/>
      <c r="FZA171" s="129"/>
      <c r="FZB171" s="130"/>
      <c r="FZC171" s="70"/>
      <c r="FZD171" s="104"/>
      <c r="FZE171" s="105"/>
      <c r="FZF171" s="106"/>
      <c r="FZG171" s="107"/>
      <c r="FZH171" s="108"/>
      <c r="FZI171" s="129"/>
      <c r="FZJ171" s="130"/>
      <c r="FZK171" s="70"/>
      <c r="FZL171" s="104"/>
      <c r="FZM171" s="105"/>
      <c r="FZN171" s="106"/>
      <c r="FZO171" s="107"/>
      <c r="FZP171" s="108"/>
      <c r="FZQ171" s="129"/>
      <c r="FZR171" s="130"/>
      <c r="FZS171" s="70"/>
      <c r="FZT171" s="104"/>
      <c r="FZU171" s="105"/>
      <c r="FZV171" s="106"/>
      <c r="FZW171" s="107"/>
      <c r="FZX171" s="108"/>
      <c r="FZY171" s="129"/>
      <c r="FZZ171" s="130"/>
      <c r="GAA171" s="70"/>
      <c r="GAB171" s="104"/>
      <c r="GAC171" s="105"/>
      <c r="GAD171" s="106"/>
      <c r="GAE171" s="107"/>
      <c r="GAF171" s="108"/>
      <c r="GAG171" s="129"/>
      <c r="GAH171" s="130"/>
      <c r="GAI171" s="70"/>
      <c r="GAJ171" s="104"/>
      <c r="GAK171" s="105"/>
      <c r="GAL171" s="106"/>
      <c r="GAM171" s="107"/>
      <c r="GAN171" s="108"/>
      <c r="GAO171" s="129"/>
      <c r="GAP171" s="130"/>
      <c r="GAQ171" s="70"/>
      <c r="GAR171" s="104"/>
      <c r="GAS171" s="105"/>
      <c r="GAT171" s="106"/>
      <c r="GAU171" s="107"/>
      <c r="GAV171" s="108"/>
      <c r="GAW171" s="129"/>
      <c r="GAX171" s="130"/>
      <c r="GAY171" s="70"/>
      <c r="GAZ171" s="104"/>
      <c r="GBA171" s="105"/>
      <c r="GBB171" s="106"/>
      <c r="GBC171" s="107"/>
      <c r="GBD171" s="108"/>
      <c r="GBE171" s="129"/>
      <c r="GBF171" s="130"/>
      <c r="GBG171" s="70"/>
      <c r="GBH171" s="104"/>
      <c r="GBI171" s="105"/>
      <c r="GBJ171" s="106"/>
      <c r="GBK171" s="107"/>
      <c r="GBL171" s="108"/>
      <c r="GBM171" s="129"/>
      <c r="GBN171" s="130"/>
      <c r="GBO171" s="70"/>
      <c r="GBP171" s="104"/>
      <c r="GBQ171" s="105"/>
      <c r="GBR171" s="106"/>
      <c r="GBS171" s="107"/>
      <c r="GBT171" s="108"/>
      <c r="GBU171" s="129"/>
      <c r="GBV171" s="130"/>
      <c r="GBW171" s="70"/>
      <c r="GBX171" s="104"/>
      <c r="GBY171" s="105"/>
      <c r="GBZ171" s="106"/>
      <c r="GCA171" s="107"/>
      <c r="GCB171" s="108"/>
      <c r="GCC171" s="129"/>
      <c r="GCD171" s="130"/>
      <c r="GCE171" s="70"/>
      <c r="GCF171" s="104"/>
      <c r="GCG171" s="105"/>
      <c r="GCH171" s="106"/>
      <c r="GCI171" s="107"/>
      <c r="GCJ171" s="108"/>
      <c r="GCK171" s="129"/>
      <c r="GCL171" s="130"/>
      <c r="GCM171" s="70"/>
      <c r="GCN171" s="104"/>
      <c r="GCO171" s="105"/>
      <c r="GCP171" s="106"/>
      <c r="GCQ171" s="107"/>
      <c r="GCR171" s="108"/>
      <c r="GCS171" s="129"/>
      <c r="GCT171" s="130"/>
      <c r="GCU171" s="70"/>
      <c r="GCV171" s="104"/>
      <c r="GCW171" s="105"/>
      <c r="GCX171" s="106"/>
      <c r="GCY171" s="107"/>
      <c r="GCZ171" s="108"/>
      <c r="GDA171" s="129"/>
      <c r="GDB171" s="130"/>
      <c r="GDC171" s="70"/>
      <c r="GDD171" s="104"/>
      <c r="GDE171" s="105"/>
      <c r="GDF171" s="106"/>
      <c r="GDG171" s="107"/>
      <c r="GDH171" s="108"/>
      <c r="GDI171" s="129"/>
      <c r="GDJ171" s="130"/>
      <c r="GDK171" s="70"/>
      <c r="GDL171" s="104"/>
      <c r="GDM171" s="105"/>
      <c r="GDN171" s="106"/>
      <c r="GDO171" s="107"/>
      <c r="GDP171" s="108"/>
      <c r="GDQ171" s="129"/>
      <c r="GDR171" s="130"/>
      <c r="GDS171" s="70"/>
      <c r="GDT171" s="104"/>
      <c r="GDU171" s="105"/>
      <c r="GDV171" s="106"/>
      <c r="GDW171" s="107"/>
      <c r="GDX171" s="108"/>
      <c r="GDY171" s="129"/>
      <c r="GDZ171" s="130"/>
      <c r="GEA171" s="70"/>
      <c r="GEB171" s="104"/>
      <c r="GEC171" s="105"/>
      <c r="GED171" s="106"/>
      <c r="GEE171" s="107"/>
      <c r="GEF171" s="108"/>
      <c r="GEG171" s="129"/>
      <c r="GEH171" s="130"/>
      <c r="GEI171" s="70"/>
      <c r="GEJ171" s="104"/>
      <c r="GEK171" s="105"/>
      <c r="GEL171" s="106"/>
      <c r="GEM171" s="107"/>
      <c r="GEN171" s="108"/>
      <c r="GEO171" s="129"/>
      <c r="GEP171" s="130"/>
      <c r="GEQ171" s="70"/>
      <c r="GER171" s="104"/>
      <c r="GES171" s="105"/>
      <c r="GET171" s="106"/>
      <c r="GEU171" s="107"/>
      <c r="GEV171" s="108"/>
      <c r="GEW171" s="129"/>
      <c r="GEX171" s="130"/>
      <c r="GEY171" s="70"/>
      <c r="GEZ171" s="104"/>
      <c r="GFA171" s="105"/>
      <c r="GFB171" s="106"/>
      <c r="GFC171" s="107"/>
      <c r="GFD171" s="108"/>
      <c r="GFE171" s="129"/>
      <c r="GFF171" s="130"/>
      <c r="GFG171" s="70"/>
      <c r="GFH171" s="104"/>
      <c r="GFI171" s="105"/>
      <c r="GFJ171" s="106"/>
      <c r="GFK171" s="107"/>
      <c r="GFL171" s="108"/>
      <c r="GFM171" s="129"/>
      <c r="GFN171" s="130"/>
      <c r="GFO171" s="70"/>
      <c r="GFP171" s="104"/>
      <c r="GFQ171" s="105"/>
      <c r="GFR171" s="106"/>
      <c r="GFS171" s="107"/>
      <c r="GFT171" s="108"/>
      <c r="GFU171" s="129"/>
      <c r="GFV171" s="130"/>
      <c r="GFW171" s="70"/>
      <c r="GFX171" s="104"/>
      <c r="GFY171" s="105"/>
      <c r="GFZ171" s="106"/>
      <c r="GGA171" s="107"/>
      <c r="GGB171" s="108"/>
      <c r="GGC171" s="129"/>
      <c r="GGD171" s="130"/>
      <c r="GGE171" s="70"/>
      <c r="GGF171" s="104"/>
      <c r="GGG171" s="105"/>
      <c r="GGH171" s="106"/>
      <c r="GGI171" s="107"/>
      <c r="GGJ171" s="108"/>
      <c r="GGK171" s="129"/>
      <c r="GGL171" s="130"/>
      <c r="GGM171" s="70"/>
      <c r="GGN171" s="104"/>
      <c r="GGO171" s="105"/>
      <c r="GGP171" s="106"/>
      <c r="GGQ171" s="107"/>
      <c r="GGR171" s="108"/>
      <c r="GGS171" s="129"/>
      <c r="GGT171" s="130"/>
      <c r="GGU171" s="70"/>
      <c r="GGV171" s="104"/>
      <c r="GGW171" s="105"/>
      <c r="GGX171" s="106"/>
      <c r="GGY171" s="107"/>
      <c r="GGZ171" s="108"/>
      <c r="GHA171" s="129"/>
      <c r="GHB171" s="130"/>
      <c r="GHC171" s="70"/>
      <c r="GHD171" s="104"/>
      <c r="GHE171" s="105"/>
      <c r="GHF171" s="106"/>
      <c r="GHG171" s="107"/>
      <c r="GHH171" s="108"/>
      <c r="GHI171" s="129"/>
      <c r="GHJ171" s="130"/>
      <c r="GHK171" s="70"/>
      <c r="GHL171" s="104"/>
      <c r="GHM171" s="105"/>
      <c r="GHN171" s="106"/>
      <c r="GHO171" s="107"/>
      <c r="GHP171" s="108"/>
      <c r="GHQ171" s="129"/>
      <c r="GHR171" s="130"/>
      <c r="GHS171" s="70"/>
      <c r="GHT171" s="104"/>
      <c r="GHU171" s="105"/>
      <c r="GHV171" s="106"/>
      <c r="GHW171" s="107"/>
      <c r="GHX171" s="108"/>
      <c r="GHY171" s="129"/>
      <c r="GHZ171" s="130"/>
      <c r="GIA171" s="70"/>
      <c r="GIB171" s="104"/>
      <c r="GIC171" s="105"/>
      <c r="GID171" s="106"/>
      <c r="GIE171" s="107"/>
      <c r="GIF171" s="108"/>
      <c r="GIG171" s="129"/>
      <c r="GIH171" s="130"/>
      <c r="GII171" s="70"/>
      <c r="GIJ171" s="104"/>
      <c r="GIK171" s="105"/>
      <c r="GIL171" s="106"/>
      <c r="GIM171" s="107"/>
      <c r="GIN171" s="108"/>
      <c r="GIO171" s="129"/>
      <c r="GIP171" s="130"/>
      <c r="GIQ171" s="70"/>
      <c r="GIR171" s="104"/>
      <c r="GIS171" s="105"/>
      <c r="GIT171" s="106"/>
      <c r="GIU171" s="107"/>
      <c r="GIV171" s="108"/>
      <c r="GIW171" s="129"/>
      <c r="GIX171" s="130"/>
      <c r="GIY171" s="70"/>
      <c r="GIZ171" s="104"/>
      <c r="GJA171" s="105"/>
      <c r="GJB171" s="106"/>
      <c r="GJC171" s="107"/>
      <c r="GJD171" s="108"/>
      <c r="GJE171" s="129"/>
      <c r="GJF171" s="130"/>
      <c r="GJG171" s="70"/>
      <c r="GJH171" s="104"/>
      <c r="GJI171" s="105"/>
      <c r="GJJ171" s="106"/>
      <c r="GJK171" s="107"/>
      <c r="GJL171" s="108"/>
      <c r="GJM171" s="129"/>
      <c r="GJN171" s="130"/>
      <c r="GJO171" s="70"/>
      <c r="GJP171" s="104"/>
      <c r="GJQ171" s="105"/>
      <c r="GJR171" s="106"/>
      <c r="GJS171" s="107"/>
      <c r="GJT171" s="108"/>
      <c r="GJU171" s="129"/>
      <c r="GJV171" s="130"/>
      <c r="GJW171" s="70"/>
      <c r="GJX171" s="104"/>
      <c r="GJY171" s="105"/>
      <c r="GJZ171" s="106"/>
      <c r="GKA171" s="107"/>
      <c r="GKB171" s="108"/>
      <c r="GKC171" s="129"/>
      <c r="GKD171" s="130"/>
      <c r="GKE171" s="70"/>
      <c r="GKF171" s="104"/>
      <c r="GKG171" s="105"/>
      <c r="GKH171" s="106"/>
      <c r="GKI171" s="107"/>
      <c r="GKJ171" s="108"/>
      <c r="GKK171" s="129"/>
      <c r="GKL171" s="130"/>
      <c r="GKM171" s="70"/>
      <c r="GKN171" s="104"/>
      <c r="GKO171" s="105"/>
      <c r="GKP171" s="106"/>
      <c r="GKQ171" s="107"/>
      <c r="GKR171" s="108"/>
      <c r="GKS171" s="129"/>
      <c r="GKT171" s="130"/>
      <c r="GKU171" s="70"/>
      <c r="GKV171" s="104"/>
      <c r="GKW171" s="105"/>
      <c r="GKX171" s="106"/>
      <c r="GKY171" s="107"/>
      <c r="GKZ171" s="108"/>
      <c r="GLA171" s="129"/>
      <c r="GLB171" s="130"/>
      <c r="GLC171" s="70"/>
      <c r="GLD171" s="104"/>
      <c r="GLE171" s="105"/>
      <c r="GLF171" s="106"/>
      <c r="GLG171" s="107"/>
      <c r="GLH171" s="108"/>
      <c r="GLI171" s="129"/>
      <c r="GLJ171" s="130"/>
      <c r="GLK171" s="70"/>
      <c r="GLL171" s="104"/>
      <c r="GLM171" s="105"/>
      <c r="GLN171" s="106"/>
      <c r="GLO171" s="107"/>
      <c r="GLP171" s="108"/>
      <c r="GLQ171" s="129"/>
      <c r="GLR171" s="130"/>
      <c r="GLS171" s="70"/>
      <c r="GLT171" s="104"/>
      <c r="GLU171" s="105"/>
      <c r="GLV171" s="106"/>
      <c r="GLW171" s="107"/>
      <c r="GLX171" s="108"/>
      <c r="GLY171" s="129"/>
      <c r="GLZ171" s="130"/>
      <c r="GMA171" s="70"/>
      <c r="GMB171" s="104"/>
      <c r="GMC171" s="105"/>
      <c r="GMD171" s="106"/>
      <c r="GME171" s="107"/>
      <c r="GMF171" s="108"/>
      <c r="GMG171" s="129"/>
      <c r="GMH171" s="130"/>
      <c r="GMI171" s="70"/>
      <c r="GMJ171" s="104"/>
      <c r="GMK171" s="105"/>
      <c r="GML171" s="106"/>
      <c r="GMM171" s="107"/>
      <c r="GMN171" s="108"/>
      <c r="GMO171" s="129"/>
      <c r="GMP171" s="130"/>
      <c r="GMQ171" s="70"/>
      <c r="GMR171" s="104"/>
      <c r="GMS171" s="105"/>
      <c r="GMT171" s="106"/>
      <c r="GMU171" s="107"/>
      <c r="GMV171" s="108"/>
      <c r="GMW171" s="129"/>
      <c r="GMX171" s="130"/>
      <c r="GMY171" s="70"/>
      <c r="GMZ171" s="104"/>
      <c r="GNA171" s="105"/>
      <c r="GNB171" s="106"/>
      <c r="GNC171" s="107"/>
      <c r="GND171" s="108"/>
      <c r="GNE171" s="129"/>
      <c r="GNF171" s="130"/>
      <c r="GNG171" s="70"/>
      <c r="GNH171" s="104"/>
      <c r="GNI171" s="105"/>
      <c r="GNJ171" s="106"/>
      <c r="GNK171" s="107"/>
      <c r="GNL171" s="108"/>
      <c r="GNM171" s="129"/>
      <c r="GNN171" s="130"/>
      <c r="GNO171" s="70"/>
      <c r="GNP171" s="104"/>
      <c r="GNQ171" s="105"/>
      <c r="GNR171" s="106"/>
      <c r="GNS171" s="107"/>
      <c r="GNT171" s="108"/>
      <c r="GNU171" s="129"/>
      <c r="GNV171" s="130"/>
      <c r="GNW171" s="70"/>
      <c r="GNX171" s="104"/>
      <c r="GNY171" s="105"/>
      <c r="GNZ171" s="106"/>
      <c r="GOA171" s="107"/>
      <c r="GOB171" s="108"/>
      <c r="GOC171" s="129"/>
      <c r="GOD171" s="130"/>
      <c r="GOE171" s="70"/>
      <c r="GOF171" s="104"/>
      <c r="GOG171" s="105"/>
      <c r="GOH171" s="106"/>
      <c r="GOI171" s="107"/>
      <c r="GOJ171" s="108"/>
      <c r="GOK171" s="129"/>
      <c r="GOL171" s="130"/>
      <c r="GOM171" s="70"/>
      <c r="GON171" s="104"/>
      <c r="GOO171" s="105"/>
      <c r="GOP171" s="106"/>
      <c r="GOQ171" s="107"/>
      <c r="GOR171" s="108"/>
      <c r="GOS171" s="129"/>
      <c r="GOT171" s="130"/>
      <c r="GOU171" s="70"/>
      <c r="GOV171" s="104"/>
      <c r="GOW171" s="105"/>
      <c r="GOX171" s="106"/>
      <c r="GOY171" s="107"/>
      <c r="GOZ171" s="108"/>
      <c r="GPA171" s="129"/>
      <c r="GPB171" s="130"/>
      <c r="GPC171" s="70"/>
      <c r="GPD171" s="104"/>
      <c r="GPE171" s="105"/>
      <c r="GPF171" s="106"/>
      <c r="GPG171" s="107"/>
      <c r="GPH171" s="108"/>
      <c r="GPI171" s="129"/>
      <c r="GPJ171" s="130"/>
      <c r="GPK171" s="70"/>
      <c r="GPL171" s="104"/>
      <c r="GPM171" s="105"/>
      <c r="GPN171" s="106"/>
      <c r="GPO171" s="107"/>
      <c r="GPP171" s="108"/>
      <c r="GPQ171" s="129"/>
      <c r="GPR171" s="130"/>
      <c r="GPS171" s="70"/>
      <c r="GPT171" s="104"/>
      <c r="GPU171" s="105"/>
      <c r="GPV171" s="106"/>
      <c r="GPW171" s="107"/>
      <c r="GPX171" s="108"/>
      <c r="GPY171" s="129"/>
      <c r="GPZ171" s="130"/>
      <c r="GQA171" s="70"/>
      <c r="GQB171" s="104"/>
      <c r="GQC171" s="105"/>
      <c r="GQD171" s="106"/>
      <c r="GQE171" s="107"/>
      <c r="GQF171" s="108"/>
      <c r="GQG171" s="129"/>
      <c r="GQH171" s="130"/>
      <c r="GQI171" s="70"/>
      <c r="GQJ171" s="104"/>
      <c r="GQK171" s="105"/>
      <c r="GQL171" s="106"/>
      <c r="GQM171" s="107"/>
      <c r="GQN171" s="108"/>
      <c r="GQO171" s="129"/>
      <c r="GQP171" s="130"/>
      <c r="GQQ171" s="70"/>
      <c r="GQR171" s="104"/>
      <c r="GQS171" s="105"/>
      <c r="GQT171" s="106"/>
      <c r="GQU171" s="107"/>
      <c r="GQV171" s="108"/>
      <c r="GQW171" s="129"/>
      <c r="GQX171" s="130"/>
      <c r="GQY171" s="70"/>
      <c r="GQZ171" s="104"/>
      <c r="GRA171" s="105"/>
      <c r="GRB171" s="106"/>
      <c r="GRC171" s="107"/>
      <c r="GRD171" s="108"/>
      <c r="GRE171" s="129"/>
      <c r="GRF171" s="130"/>
      <c r="GRG171" s="70"/>
      <c r="GRH171" s="104"/>
      <c r="GRI171" s="105"/>
      <c r="GRJ171" s="106"/>
      <c r="GRK171" s="107"/>
      <c r="GRL171" s="108"/>
      <c r="GRM171" s="129"/>
      <c r="GRN171" s="130"/>
      <c r="GRO171" s="70"/>
      <c r="GRP171" s="104"/>
      <c r="GRQ171" s="105"/>
      <c r="GRR171" s="106"/>
      <c r="GRS171" s="107"/>
      <c r="GRT171" s="108"/>
      <c r="GRU171" s="129"/>
      <c r="GRV171" s="130"/>
      <c r="GRW171" s="70"/>
      <c r="GRX171" s="104"/>
      <c r="GRY171" s="105"/>
      <c r="GRZ171" s="106"/>
      <c r="GSA171" s="107"/>
      <c r="GSB171" s="108"/>
      <c r="GSC171" s="129"/>
      <c r="GSD171" s="130"/>
      <c r="GSE171" s="70"/>
      <c r="GSF171" s="104"/>
      <c r="GSG171" s="105"/>
      <c r="GSH171" s="106"/>
      <c r="GSI171" s="107"/>
      <c r="GSJ171" s="108"/>
      <c r="GSK171" s="129"/>
      <c r="GSL171" s="130"/>
      <c r="GSM171" s="70"/>
      <c r="GSN171" s="104"/>
      <c r="GSO171" s="105"/>
      <c r="GSP171" s="106"/>
      <c r="GSQ171" s="107"/>
      <c r="GSR171" s="108"/>
      <c r="GSS171" s="129"/>
      <c r="GST171" s="130"/>
      <c r="GSU171" s="70"/>
      <c r="GSV171" s="104"/>
      <c r="GSW171" s="105"/>
      <c r="GSX171" s="106"/>
      <c r="GSY171" s="107"/>
      <c r="GSZ171" s="108"/>
      <c r="GTA171" s="129"/>
      <c r="GTB171" s="130"/>
      <c r="GTC171" s="70"/>
      <c r="GTD171" s="104"/>
      <c r="GTE171" s="105"/>
      <c r="GTF171" s="106"/>
      <c r="GTG171" s="107"/>
      <c r="GTH171" s="108"/>
      <c r="GTI171" s="129"/>
      <c r="GTJ171" s="130"/>
      <c r="GTK171" s="70"/>
      <c r="GTL171" s="104"/>
      <c r="GTM171" s="105"/>
      <c r="GTN171" s="106"/>
      <c r="GTO171" s="107"/>
      <c r="GTP171" s="108"/>
      <c r="GTQ171" s="129"/>
      <c r="GTR171" s="130"/>
      <c r="GTS171" s="70"/>
      <c r="GTT171" s="104"/>
      <c r="GTU171" s="105"/>
      <c r="GTV171" s="106"/>
      <c r="GTW171" s="107"/>
      <c r="GTX171" s="108"/>
      <c r="GTY171" s="129"/>
      <c r="GTZ171" s="130"/>
      <c r="GUA171" s="70"/>
      <c r="GUB171" s="104"/>
      <c r="GUC171" s="105"/>
      <c r="GUD171" s="106"/>
      <c r="GUE171" s="107"/>
      <c r="GUF171" s="108"/>
      <c r="GUG171" s="129"/>
      <c r="GUH171" s="130"/>
      <c r="GUI171" s="70"/>
      <c r="GUJ171" s="104"/>
      <c r="GUK171" s="105"/>
      <c r="GUL171" s="106"/>
      <c r="GUM171" s="107"/>
      <c r="GUN171" s="108"/>
      <c r="GUO171" s="129"/>
      <c r="GUP171" s="130"/>
      <c r="GUQ171" s="70"/>
      <c r="GUR171" s="104"/>
      <c r="GUS171" s="105"/>
      <c r="GUT171" s="106"/>
      <c r="GUU171" s="107"/>
      <c r="GUV171" s="108"/>
      <c r="GUW171" s="129"/>
      <c r="GUX171" s="130"/>
      <c r="GUY171" s="70"/>
      <c r="GUZ171" s="104"/>
      <c r="GVA171" s="105"/>
      <c r="GVB171" s="106"/>
      <c r="GVC171" s="107"/>
      <c r="GVD171" s="108"/>
      <c r="GVE171" s="129"/>
      <c r="GVF171" s="130"/>
      <c r="GVG171" s="70"/>
      <c r="GVH171" s="104"/>
      <c r="GVI171" s="105"/>
      <c r="GVJ171" s="106"/>
      <c r="GVK171" s="107"/>
      <c r="GVL171" s="108"/>
      <c r="GVM171" s="129"/>
      <c r="GVN171" s="130"/>
      <c r="GVO171" s="70"/>
      <c r="GVP171" s="104"/>
      <c r="GVQ171" s="105"/>
      <c r="GVR171" s="106"/>
      <c r="GVS171" s="107"/>
      <c r="GVT171" s="108"/>
      <c r="GVU171" s="129"/>
      <c r="GVV171" s="130"/>
      <c r="GVW171" s="70"/>
      <c r="GVX171" s="104"/>
      <c r="GVY171" s="105"/>
      <c r="GVZ171" s="106"/>
      <c r="GWA171" s="107"/>
      <c r="GWB171" s="108"/>
      <c r="GWC171" s="129"/>
      <c r="GWD171" s="130"/>
      <c r="GWE171" s="70"/>
      <c r="GWF171" s="104"/>
      <c r="GWG171" s="105"/>
      <c r="GWH171" s="106"/>
      <c r="GWI171" s="107"/>
      <c r="GWJ171" s="108"/>
      <c r="GWK171" s="129"/>
      <c r="GWL171" s="130"/>
      <c r="GWM171" s="70"/>
      <c r="GWN171" s="104"/>
      <c r="GWO171" s="105"/>
      <c r="GWP171" s="106"/>
      <c r="GWQ171" s="107"/>
      <c r="GWR171" s="108"/>
      <c r="GWS171" s="129"/>
      <c r="GWT171" s="130"/>
      <c r="GWU171" s="70"/>
      <c r="GWV171" s="104"/>
      <c r="GWW171" s="105"/>
      <c r="GWX171" s="106"/>
      <c r="GWY171" s="107"/>
      <c r="GWZ171" s="108"/>
      <c r="GXA171" s="129"/>
      <c r="GXB171" s="130"/>
      <c r="GXC171" s="70"/>
      <c r="GXD171" s="104"/>
      <c r="GXE171" s="105"/>
      <c r="GXF171" s="106"/>
      <c r="GXG171" s="107"/>
      <c r="GXH171" s="108"/>
      <c r="GXI171" s="129"/>
      <c r="GXJ171" s="130"/>
      <c r="GXK171" s="70"/>
      <c r="GXL171" s="104"/>
      <c r="GXM171" s="105"/>
      <c r="GXN171" s="106"/>
      <c r="GXO171" s="107"/>
      <c r="GXP171" s="108"/>
      <c r="GXQ171" s="129"/>
      <c r="GXR171" s="130"/>
      <c r="GXS171" s="70"/>
      <c r="GXT171" s="104"/>
      <c r="GXU171" s="105"/>
      <c r="GXV171" s="106"/>
      <c r="GXW171" s="107"/>
      <c r="GXX171" s="108"/>
      <c r="GXY171" s="129"/>
      <c r="GXZ171" s="130"/>
      <c r="GYA171" s="70"/>
      <c r="GYB171" s="104"/>
      <c r="GYC171" s="105"/>
      <c r="GYD171" s="106"/>
      <c r="GYE171" s="107"/>
      <c r="GYF171" s="108"/>
      <c r="GYG171" s="129"/>
      <c r="GYH171" s="130"/>
      <c r="GYI171" s="70"/>
      <c r="GYJ171" s="104"/>
      <c r="GYK171" s="105"/>
      <c r="GYL171" s="106"/>
      <c r="GYM171" s="107"/>
      <c r="GYN171" s="108"/>
      <c r="GYO171" s="129"/>
      <c r="GYP171" s="130"/>
      <c r="GYQ171" s="70"/>
      <c r="GYR171" s="104"/>
      <c r="GYS171" s="105"/>
      <c r="GYT171" s="106"/>
      <c r="GYU171" s="107"/>
      <c r="GYV171" s="108"/>
      <c r="GYW171" s="129"/>
      <c r="GYX171" s="130"/>
      <c r="GYY171" s="70"/>
      <c r="GYZ171" s="104"/>
      <c r="GZA171" s="105"/>
      <c r="GZB171" s="106"/>
      <c r="GZC171" s="107"/>
      <c r="GZD171" s="108"/>
      <c r="GZE171" s="129"/>
      <c r="GZF171" s="130"/>
      <c r="GZG171" s="70"/>
      <c r="GZH171" s="104"/>
      <c r="GZI171" s="105"/>
      <c r="GZJ171" s="106"/>
      <c r="GZK171" s="107"/>
      <c r="GZL171" s="108"/>
      <c r="GZM171" s="129"/>
      <c r="GZN171" s="130"/>
      <c r="GZO171" s="70"/>
      <c r="GZP171" s="104"/>
      <c r="GZQ171" s="105"/>
      <c r="GZR171" s="106"/>
      <c r="GZS171" s="107"/>
      <c r="GZT171" s="108"/>
      <c r="GZU171" s="129"/>
      <c r="GZV171" s="130"/>
      <c r="GZW171" s="70"/>
      <c r="GZX171" s="104"/>
      <c r="GZY171" s="105"/>
      <c r="GZZ171" s="106"/>
      <c r="HAA171" s="107"/>
      <c r="HAB171" s="108"/>
      <c r="HAC171" s="129"/>
      <c r="HAD171" s="130"/>
      <c r="HAE171" s="70"/>
      <c r="HAF171" s="104"/>
      <c r="HAG171" s="105"/>
      <c r="HAH171" s="106"/>
      <c r="HAI171" s="107"/>
      <c r="HAJ171" s="108"/>
      <c r="HAK171" s="129"/>
      <c r="HAL171" s="130"/>
      <c r="HAM171" s="70"/>
      <c r="HAN171" s="104"/>
      <c r="HAO171" s="105"/>
      <c r="HAP171" s="106"/>
      <c r="HAQ171" s="107"/>
      <c r="HAR171" s="108"/>
      <c r="HAS171" s="129"/>
      <c r="HAT171" s="130"/>
      <c r="HAU171" s="70"/>
      <c r="HAV171" s="104"/>
      <c r="HAW171" s="105"/>
      <c r="HAX171" s="106"/>
      <c r="HAY171" s="107"/>
      <c r="HAZ171" s="108"/>
      <c r="HBA171" s="129"/>
      <c r="HBB171" s="130"/>
      <c r="HBC171" s="70"/>
      <c r="HBD171" s="104"/>
      <c r="HBE171" s="105"/>
      <c r="HBF171" s="106"/>
      <c r="HBG171" s="107"/>
      <c r="HBH171" s="108"/>
      <c r="HBI171" s="129"/>
      <c r="HBJ171" s="130"/>
      <c r="HBK171" s="70"/>
      <c r="HBL171" s="104"/>
      <c r="HBM171" s="105"/>
      <c r="HBN171" s="106"/>
      <c r="HBO171" s="107"/>
      <c r="HBP171" s="108"/>
      <c r="HBQ171" s="129"/>
      <c r="HBR171" s="130"/>
      <c r="HBS171" s="70"/>
      <c r="HBT171" s="104"/>
      <c r="HBU171" s="105"/>
      <c r="HBV171" s="106"/>
      <c r="HBW171" s="107"/>
      <c r="HBX171" s="108"/>
      <c r="HBY171" s="129"/>
      <c r="HBZ171" s="130"/>
      <c r="HCA171" s="70"/>
      <c r="HCB171" s="104"/>
      <c r="HCC171" s="105"/>
      <c r="HCD171" s="106"/>
      <c r="HCE171" s="107"/>
      <c r="HCF171" s="108"/>
      <c r="HCG171" s="129"/>
      <c r="HCH171" s="130"/>
      <c r="HCI171" s="70"/>
      <c r="HCJ171" s="104"/>
      <c r="HCK171" s="105"/>
      <c r="HCL171" s="106"/>
      <c r="HCM171" s="107"/>
      <c r="HCN171" s="108"/>
      <c r="HCO171" s="129"/>
      <c r="HCP171" s="130"/>
      <c r="HCQ171" s="70"/>
      <c r="HCR171" s="104"/>
      <c r="HCS171" s="105"/>
      <c r="HCT171" s="106"/>
      <c r="HCU171" s="107"/>
      <c r="HCV171" s="108"/>
      <c r="HCW171" s="129"/>
      <c r="HCX171" s="130"/>
      <c r="HCY171" s="70"/>
      <c r="HCZ171" s="104"/>
      <c r="HDA171" s="105"/>
      <c r="HDB171" s="106"/>
      <c r="HDC171" s="107"/>
      <c r="HDD171" s="108"/>
      <c r="HDE171" s="129"/>
      <c r="HDF171" s="130"/>
      <c r="HDG171" s="70"/>
      <c r="HDH171" s="104"/>
      <c r="HDI171" s="105"/>
      <c r="HDJ171" s="106"/>
      <c r="HDK171" s="107"/>
      <c r="HDL171" s="108"/>
      <c r="HDM171" s="129"/>
      <c r="HDN171" s="130"/>
      <c r="HDO171" s="70"/>
      <c r="HDP171" s="104"/>
      <c r="HDQ171" s="105"/>
      <c r="HDR171" s="106"/>
      <c r="HDS171" s="107"/>
      <c r="HDT171" s="108"/>
      <c r="HDU171" s="129"/>
      <c r="HDV171" s="130"/>
      <c r="HDW171" s="70"/>
      <c r="HDX171" s="104"/>
      <c r="HDY171" s="105"/>
      <c r="HDZ171" s="106"/>
      <c r="HEA171" s="107"/>
      <c r="HEB171" s="108"/>
      <c r="HEC171" s="129"/>
      <c r="HED171" s="130"/>
      <c r="HEE171" s="70"/>
      <c r="HEF171" s="104"/>
      <c r="HEG171" s="105"/>
      <c r="HEH171" s="106"/>
      <c r="HEI171" s="107"/>
      <c r="HEJ171" s="108"/>
      <c r="HEK171" s="129"/>
      <c r="HEL171" s="130"/>
      <c r="HEM171" s="70"/>
      <c r="HEN171" s="104"/>
      <c r="HEO171" s="105"/>
      <c r="HEP171" s="106"/>
      <c r="HEQ171" s="107"/>
      <c r="HER171" s="108"/>
      <c r="HES171" s="129"/>
      <c r="HET171" s="130"/>
      <c r="HEU171" s="70"/>
      <c r="HEV171" s="104"/>
      <c r="HEW171" s="105"/>
      <c r="HEX171" s="106"/>
      <c r="HEY171" s="107"/>
      <c r="HEZ171" s="108"/>
      <c r="HFA171" s="129"/>
      <c r="HFB171" s="130"/>
      <c r="HFC171" s="70"/>
      <c r="HFD171" s="104"/>
      <c r="HFE171" s="105"/>
      <c r="HFF171" s="106"/>
      <c r="HFG171" s="107"/>
      <c r="HFH171" s="108"/>
      <c r="HFI171" s="129"/>
      <c r="HFJ171" s="130"/>
      <c r="HFK171" s="70"/>
      <c r="HFL171" s="104"/>
      <c r="HFM171" s="105"/>
      <c r="HFN171" s="106"/>
      <c r="HFO171" s="107"/>
      <c r="HFP171" s="108"/>
      <c r="HFQ171" s="129"/>
      <c r="HFR171" s="130"/>
      <c r="HFS171" s="70"/>
      <c r="HFT171" s="104"/>
      <c r="HFU171" s="105"/>
      <c r="HFV171" s="106"/>
      <c r="HFW171" s="107"/>
      <c r="HFX171" s="108"/>
      <c r="HFY171" s="129"/>
      <c r="HFZ171" s="130"/>
      <c r="HGA171" s="70"/>
      <c r="HGB171" s="104"/>
      <c r="HGC171" s="105"/>
      <c r="HGD171" s="106"/>
      <c r="HGE171" s="107"/>
      <c r="HGF171" s="108"/>
      <c r="HGG171" s="129"/>
      <c r="HGH171" s="130"/>
      <c r="HGI171" s="70"/>
      <c r="HGJ171" s="104"/>
      <c r="HGK171" s="105"/>
      <c r="HGL171" s="106"/>
      <c r="HGM171" s="107"/>
      <c r="HGN171" s="108"/>
      <c r="HGO171" s="129"/>
      <c r="HGP171" s="130"/>
      <c r="HGQ171" s="70"/>
      <c r="HGR171" s="104"/>
      <c r="HGS171" s="105"/>
      <c r="HGT171" s="106"/>
      <c r="HGU171" s="107"/>
      <c r="HGV171" s="108"/>
      <c r="HGW171" s="129"/>
      <c r="HGX171" s="130"/>
      <c r="HGY171" s="70"/>
      <c r="HGZ171" s="104"/>
      <c r="HHA171" s="105"/>
      <c r="HHB171" s="106"/>
      <c r="HHC171" s="107"/>
      <c r="HHD171" s="108"/>
      <c r="HHE171" s="129"/>
      <c r="HHF171" s="130"/>
      <c r="HHG171" s="70"/>
      <c r="HHH171" s="104"/>
      <c r="HHI171" s="105"/>
      <c r="HHJ171" s="106"/>
      <c r="HHK171" s="107"/>
      <c r="HHL171" s="108"/>
      <c r="HHM171" s="129"/>
      <c r="HHN171" s="130"/>
      <c r="HHO171" s="70"/>
      <c r="HHP171" s="104"/>
      <c r="HHQ171" s="105"/>
      <c r="HHR171" s="106"/>
      <c r="HHS171" s="107"/>
      <c r="HHT171" s="108"/>
      <c r="HHU171" s="129"/>
      <c r="HHV171" s="130"/>
      <c r="HHW171" s="70"/>
      <c r="HHX171" s="104"/>
      <c r="HHY171" s="105"/>
      <c r="HHZ171" s="106"/>
      <c r="HIA171" s="107"/>
      <c r="HIB171" s="108"/>
      <c r="HIC171" s="129"/>
      <c r="HID171" s="130"/>
      <c r="HIE171" s="70"/>
      <c r="HIF171" s="104"/>
      <c r="HIG171" s="105"/>
      <c r="HIH171" s="106"/>
      <c r="HII171" s="107"/>
      <c r="HIJ171" s="108"/>
      <c r="HIK171" s="129"/>
      <c r="HIL171" s="130"/>
      <c r="HIM171" s="70"/>
      <c r="HIN171" s="104"/>
      <c r="HIO171" s="105"/>
      <c r="HIP171" s="106"/>
      <c r="HIQ171" s="107"/>
      <c r="HIR171" s="108"/>
      <c r="HIS171" s="129"/>
      <c r="HIT171" s="130"/>
      <c r="HIU171" s="70"/>
      <c r="HIV171" s="104"/>
      <c r="HIW171" s="105"/>
      <c r="HIX171" s="106"/>
      <c r="HIY171" s="107"/>
      <c r="HIZ171" s="108"/>
      <c r="HJA171" s="129"/>
      <c r="HJB171" s="130"/>
      <c r="HJC171" s="70"/>
      <c r="HJD171" s="104"/>
      <c r="HJE171" s="105"/>
      <c r="HJF171" s="106"/>
      <c r="HJG171" s="107"/>
      <c r="HJH171" s="108"/>
      <c r="HJI171" s="129"/>
      <c r="HJJ171" s="130"/>
      <c r="HJK171" s="70"/>
      <c r="HJL171" s="104"/>
      <c r="HJM171" s="105"/>
      <c r="HJN171" s="106"/>
      <c r="HJO171" s="107"/>
      <c r="HJP171" s="108"/>
      <c r="HJQ171" s="129"/>
      <c r="HJR171" s="130"/>
      <c r="HJS171" s="70"/>
      <c r="HJT171" s="104"/>
      <c r="HJU171" s="105"/>
      <c r="HJV171" s="106"/>
      <c r="HJW171" s="107"/>
      <c r="HJX171" s="108"/>
      <c r="HJY171" s="129"/>
      <c r="HJZ171" s="130"/>
      <c r="HKA171" s="70"/>
      <c r="HKB171" s="104"/>
      <c r="HKC171" s="105"/>
      <c r="HKD171" s="106"/>
      <c r="HKE171" s="107"/>
      <c r="HKF171" s="108"/>
      <c r="HKG171" s="129"/>
      <c r="HKH171" s="130"/>
      <c r="HKI171" s="70"/>
      <c r="HKJ171" s="104"/>
      <c r="HKK171" s="105"/>
      <c r="HKL171" s="106"/>
      <c r="HKM171" s="107"/>
      <c r="HKN171" s="108"/>
      <c r="HKO171" s="129"/>
      <c r="HKP171" s="130"/>
      <c r="HKQ171" s="70"/>
      <c r="HKR171" s="104"/>
      <c r="HKS171" s="105"/>
      <c r="HKT171" s="106"/>
      <c r="HKU171" s="107"/>
      <c r="HKV171" s="108"/>
      <c r="HKW171" s="129"/>
      <c r="HKX171" s="130"/>
      <c r="HKY171" s="70"/>
      <c r="HKZ171" s="104"/>
      <c r="HLA171" s="105"/>
      <c r="HLB171" s="106"/>
      <c r="HLC171" s="107"/>
      <c r="HLD171" s="108"/>
      <c r="HLE171" s="129"/>
      <c r="HLF171" s="130"/>
      <c r="HLG171" s="70"/>
      <c r="HLH171" s="104"/>
      <c r="HLI171" s="105"/>
      <c r="HLJ171" s="106"/>
      <c r="HLK171" s="107"/>
      <c r="HLL171" s="108"/>
      <c r="HLM171" s="129"/>
      <c r="HLN171" s="130"/>
      <c r="HLO171" s="70"/>
      <c r="HLP171" s="104"/>
      <c r="HLQ171" s="105"/>
      <c r="HLR171" s="106"/>
      <c r="HLS171" s="107"/>
      <c r="HLT171" s="108"/>
      <c r="HLU171" s="129"/>
      <c r="HLV171" s="130"/>
      <c r="HLW171" s="70"/>
      <c r="HLX171" s="104"/>
      <c r="HLY171" s="105"/>
      <c r="HLZ171" s="106"/>
      <c r="HMA171" s="107"/>
      <c r="HMB171" s="108"/>
      <c r="HMC171" s="129"/>
      <c r="HMD171" s="130"/>
      <c r="HME171" s="70"/>
      <c r="HMF171" s="104"/>
      <c r="HMG171" s="105"/>
      <c r="HMH171" s="106"/>
      <c r="HMI171" s="107"/>
      <c r="HMJ171" s="108"/>
      <c r="HMK171" s="129"/>
      <c r="HML171" s="130"/>
      <c r="HMM171" s="70"/>
      <c r="HMN171" s="104"/>
      <c r="HMO171" s="105"/>
      <c r="HMP171" s="106"/>
      <c r="HMQ171" s="107"/>
      <c r="HMR171" s="108"/>
      <c r="HMS171" s="129"/>
      <c r="HMT171" s="130"/>
      <c r="HMU171" s="70"/>
      <c r="HMV171" s="104"/>
      <c r="HMW171" s="105"/>
      <c r="HMX171" s="106"/>
      <c r="HMY171" s="107"/>
      <c r="HMZ171" s="108"/>
      <c r="HNA171" s="129"/>
      <c r="HNB171" s="130"/>
      <c r="HNC171" s="70"/>
      <c r="HND171" s="104"/>
      <c r="HNE171" s="105"/>
      <c r="HNF171" s="106"/>
      <c r="HNG171" s="107"/>
      <c r="HNH171" s="108"/>
      <c r="HNI171" s="129"/>
      <c r="HNJ171" s="130"/>
      <c r="HNK171" s="70"/>
      <c r="HNL171" s="104"/>
      <c r="HNM171" s="105"/>
      <c r="HNN171" s="106"/>
      <c r="HNO171" s="107"/>
      <c r="HNP171" s="108"/>
      <c r="HNQ171" s="129"/>
      <c r="HNR171" s="130"/>
      <c r="HNS171" s="70"/>
      <c r="HNT171" s="104"/>
      <c r="HNU171" s="105"/>
      <c r="HNV171" s="106"/>
      <c r="HNW171" s="107"/>
      <c r="HNX171" s="108"/>
      <c r="HNY171" s="129"/>
      <c r="HNZ171" s="130"/>
      <c r="HOA171" s="70"/>
      <c r="HOB171" s="104"/>
      <c r="HOC171" s="105"/>
      <c r="HOD171" s="106"/>
      <c r="HOE171" s="107"/>
      <c r="HOF171" s="108"/>
      <c r="HOG171" s="129"/>
      <c r="HOH171" s="130"/>
      <c r="HOI171" s="70"/>
      <c r="HOJ171" s="104"/>
      <c r="HOK171" s="105"/>
      <c r="HOL171" s="106"/>
      <c r="HOM171" s="107"/>
      <c r="HON171" s="108"/>
      <c r="HOO171" s="129"/>
      <c r="HOP171" s="130"/>
      <c r="HOQ171" s="70"/>
      <c r="HOR171" s="104"/>
      <c r="HOS171" s="105"/>
      <c r="HOT171" s="106"/>
      <c r="HOU171" s="107"/>
      <c r="HOV171" s="108"/>
      <c r="HOW171" s="129"/>
      <c r="HOX171" s="130"/>
      <c r="HOY171" s="70"/>
      <c r="HOZ171" s="104"/>
      <c r="HPA171" s="105"/>
      <c r="HPB171" s="106"/>
      <c r="HPC171" s="107"/>
      <c r="HPD171" s="108"/>
      <c r="HPE171" s="129"/>
      <c r="HPF171" s="130"/>
      <c r="HPG171" s="70"/>
      <c r="HPH171" s="104"/>
      <c r="HPI171" s="105"/>
      <c r="HPJ171" s="106"/>
      <c r="HPK171" s="107"/>
      <c r="HPL171" s="108"/>
      <c r="HPM171" s="129"/>
      <c r="HPN171" s="130"/>
      <c r="HPO171" s="70"/>
      <c r="HPP171" s="104"/>
      <c r="HPQ171" s="105"/>
      <c r="HPR171" s="106"/>
      <c r="HPS171" s="107"/>
      <c r="HPT171" s="108"/>
      <c r="HPU171" s="129"/>
      <c r="HPV171" s="130"/>
      <c r="HPW171" s="70"/>
      <c r="HPX171" s="104"/>
      <c r="HPY171" s="105"/>
      <c r="HPZ171" s="106"/>
      <c r="HQA171" s="107"/>
      <c r="HQB171" s="108"/>
      <c r="HQC171" s="129"/>
      <c r="HQD171" s="130"/>
      <c r="HQE171" s="70"/>
      <c r="HQF171" s="104"/>
      <c r="HQG171" s="105"/>
      <c r="HQH171" s="106"/>
      <c r="HQI171" s="107"/>
      <c r="HQJ171" s="108"/>
      <c r="HQK171" s="129"/>
      <c r="HQL171" s="130"/>
      <c r="HQM171" s="70"/>
      <c r="HQN171" s="104"/>
      <c r="HQO171" s="105"/>
      <c r="HQP171" s="106"/>
      <c r="HQQ171" s="107"/>
      <c r="HQR171" s="108"/>
      <c r="HQS171" s="129"/>
      <c r="HQT171" s="130"/>
      <c r="HQU171" s="70"/>
      <c r="HQV171" s="104"/>
      <c r="HQW171" s="105"/>
      <c r="HQX171" s="106"/>
      <c r="HQY171" s="107"/>
      <c r="HQZ171" s="108"/>
      <c r="HRA171" s="129"/>
      <c r="HRB171" s="130"/>
      <c r="HRC171" s="70"/>
      <c r="HRD171" s="104"/>
      <c r="HRE171" s="105"/>
      <c r="HRF171" s="106"/>
      <c r="HRG171" s="107"/>
      <c r="HRH171" s="108"/>
      <c r="HRI171" s="129"/>
      <c r="HRJ171" s="130"/>
      <c r="HRK171" s="70"/>
      <c r="HRL171" s="104"/>
      <c r="HRM171" s="105"/>
      <c r="HRN171" s="106"/>
      <c r="HRO171" s="107"/>
      <c r="HRP171" s="108"/>
      <c r="HRQ171" s="129"/>
      <c r="HRR171" s="130"/>
      <c r="HRS171" s="70"/>
      <c r="HRT171" s="104"/>
      <c r="HRU171" s="105"/>
      <c r="HRV171" s="106"/>
      <c r="HRW171" s="107"/>
      <c r="HRX171" s="108"/>
      <c r="HRY171" s="129"/>
      <c r="HRZ171" s="130"/>
      <c r="HSA171" s="70"/>
      <c r="HSB171" s="104"/>
      <c r="HSC171" s="105"/>
      <c r="HSD171" s="106"/>
      <c r="HSE171" s="107"/>
      <c r="HSF171" s="108"/>
      <c r="HSG171" s="129"/>
      <c r="HSH171" s="130"/>
      <c r="HSI171" s="70"/>
      <c r="HSJ171" s="104"/>
      <c r="HSK171" s="105"/>
      <c r="HSL171" s="106"/>
      <c r="HSM171" s="107"/>
      <c r="HSN171" s="108"/>
      <c r="HSO171" s="129"/>
      <c r="HSP171" s="130"/>
      <c r="HSQ171" s="70"/>
      <c r="HSR171" s="104"/>
      <c r="HSS171" s="105"/>
      <c r="HST171" s="106"/>
      <c r="HSU171" s="107"/>
      <c r="HSV171" s="108"/>
      <c r="HSW171" s="129"/>
      <c r="HSX171" s="130"/>
      <c r="HSY171" s="70"/>
      <c r="HSZ171" s="104"/>
      <c r="HTA171" s="105"/>
      <c r="HTB171" s="106"/>
      <c r="HTC171" s="107"/>
      <c r="HTD171" s="108"/>
      <c r="HTE171" s="129"/>
      <c r="HTF171" s="130"/>
      <c r="HTG171" s="70"/>
      <c r="HTH171" s="104"/>
      <c r="HTI171" s="105"/>
      <c r="HTJ171" s="106"/>
      <c r="HTK171" s="107"/>
      <c r="HTL171" s="108"/>
      <c r="HTM171" s="129"/>
      <c r="HTN171" s="130"/>
      <c r="HTO171" s="70"/>
      <c r="HTP171" s="104"/>
      <c r="HTQ171" s="105"/>
      <c r="HTR171" s="106"/>
      <c r="HTS171" s="107"/>
      <c r="HTT171" s="108"/>
      <c r="HTU171" s="129"/>
      <c r="HTV171" s="130"/>
      <c r="HTW171" s="70"/>
      <c r="HTX171" s="104"/>
      <c r="HTY171" s="105"/>
      <c r="HTZ171" s="106"/>
      <c r="HUA171" s="107"/>
      <c r="HUB171" s="108"/>
      <c r="HUC171" s="129"/>
      <c r="HUD171" s="130"/>
      <c r="HUE171" s="70"/>
      <c r="HUF171" s="104"/>
      <c r="HUG171" s="105"/>
      <c r="HUH171" s="106"/>
      <c r="HUI171" s="107"/>
      <c r="HUJ171" s="108"/>
      <c r="HUK171" s="129"/>
      <c r="HUL171" s="130"/>
      <c r="HUM171" s="70"/>
      <c r="HUN171" s="104"/>
      <c r="HUO171" s="105"/>
      <c r="HUP171" s="106"/>
      <c r="HUQ171" s="107"/>
      <c r="HUR171" s="108"/>
      <c r="HUS171" s="129"/>
      <c r="HUT171" s="130"/>
      <c r="HUU171" s="70"/>
      <c r="HUV171" s="104"/>
      <c r="HUW171" s="105"/>
      <c r="HUX171" s="106"/>
      <c r="HUY171" s="107"/>
      <c r="HUZ171" s="108"/>
      <c r="HVA171" s="129"/>
      <c r="HVB171" s="130"/>
      <c r="HVC171" s="70"/>
      <c r="HVD171" s="104"/>
      <c r="HVE171" s="105"/>
      <c r="HVF171" s="106"/>
      <c r="HVG171" s="107"/>
      <c r="HVH171" s="108"/>
      <c r="HVI171" s="129"/>
      <c r="HVJ171" s="130"/>
      <c r="HVK171" s="70"/>
      <c r="HVL171" s="104"/>
      <c r="HVM171" s="105"/>
      <c r="HVN171" s="106"/>
      <c r="HVO171" s="107"/>
      <c r="HVP171" s="108"/>
      <c r="HVQ171" s="129"/>
      <c r="HVR171" s="130"/>
      <c r="HVS171" s="70"/>
      <c r="HVT171" s="104"/>
      <c r="HVU171" s="105"/>
      <c r="HVV171" s="106"/>
      <c r="HVW171" s="107"/>
      <c r="HVX171" s="108"/>
      <c r="HVY171" s="129"/>
      <c r="HVZ171" s="130"/>
      <c r="HWA171" s="70"/>
      <c r="HWB171" s="104"/>
      <c r="HWC171" s="105"/>
      <c r="HWD171" s="106"/>
      <c r="HWE171" s="107"/>
      <c r="HWF171" s="108"/>
      <c r="HWG171" s="129"/>
      <c r="HWH171" s="130"/>
      <c r="HWI171" s="70"/>
      <c r="HWJ171" s="104"/>
      <c r="HWK171" s="105"/>
      <c r="HWL171" s="106"/>
      <c r="HWM171" s="107"/>
      <c r="HWN171" s="108"/>
      <c r="HWO171" s="129"/>
      <c r="HWP171" s="130"/>
      <c r="HWQ171" s="70"/>
      <c r="HWR171" s="104"/>
      <c r="HWS171" s="105"/>
      <c r="HWT171" s="106"/>
      <c r="HWU171" s="107"/>
      <c r="HWV171" s="108"/>
      <c r="HWW171" s="129"/>
      <c r="HWX171" s="130"/>
      <c r="HWY171" s="70"/>
      <c r="HWZ171" s="104"/>
      <c r="HXA171" s="105"/>
      <c r="HXB171" s="106"/>
      <c r="HXC171" s="107"/>
      <c r="HXD171" s="108"/>
      <c r="HXE171" s="129"/>
      <c r="HXF171" s="130"/>
      <c r="HXG171" s="70"/>
      <c r="HXH171" s="104"/>
      <c r="HXI171" s="105"/>
      <c r="HXJ171" s="106"/>
      <c r="HXK171" s="107"/>
      <c r="HXL171" s="108"/>
      <c r="HXM171" s="129"/>
      <c r="HXN171" s="130"/>
      <c r="HXO171" s="70"/>
      <c r="HXP171" s="104"/>
      <c r="HXQ171" s="105"/>
      <c r="HXR171" s="106"/>
      <c r="HXS171" s="107"/>
      <c r="HXT171" s="108"/>
      <c r="HXU171" s="129"/>
      <c r="HXV171" s="130"/>
      <c r="HXW171" s="70"/>
      <c r="HXX171" s="104"/>
      <c r="HXY171" s="105"/>
      <c r="HXZ171" s="106"/>
      <c r="HYA171" s="107"/>
      <c r="HYB171" s="108"/>
      <c r="HYC171" s="129"/>
      <c r="HYD171" s="130"/>
      <c r="HYE171" s="70"/>
      <c r="HYF171" s="104"/>
      <c r="HYG171" s="105"/>
      <c r="HYH171" s="106"/>
      <c r="HYI171" s="107"/>
      <c r="HYJ171" s="108"/>
      <c r="HYK171" s="129"/>
      <c r="HYL171" s="130"/>
      <c r="HYM171" s="70"/>
      <c r="HYN171" s="104"/>
      <c r="HYO171" s="105"/>
      <c r="HYP171" s="106"/>
      <c r="HYQ171" s="107"/>
      <c r="HYR171" s="108"/>
      <c r="HYS171" s="129"/>
      <c r="HYT171" s="130"/>
      <c r="HYU171" s="70"/>
      <c r="HYV171" s="104"/>
      <c r="HYW171" s="105"/>
      <c r="HYX171" s="106"/>
      <c r="HYY171" s="107"/>
      <c r="HYZ171" s="108"/>
      <c r="HZA171" s="129"/>
      <c r="HZB171" s="130"/>
      <c r="HZC171" s="70"/>
      <c r="HZD171" s="104"/>
      <c r="HZE171" s="105"/>
      <c r="HZF171" s="106"/>
      <c r="HZG171" s="107"/>
      <c r="HZH171" s="108"/>
      <c r="HZI171" s="129"/>
      <c r="HZJ171" s="130"/>
      <c r="HZK171" s="70"/>
      <c r="HZL171" s="104"/>
      <c r="HZM171" s="105"/>
      <c r="HZN171" s="106"/>
      <c r="HZO171" s="107"/>
      <c r="HZP171" s="108"/>
      <c r="HZQ171" s="129"/>
      <c r="HZR171" s="130"/>
      <c r="HZS171" s="70"/>
      <c r="HZT171" s="104"/>
      <c r="HZU171" s="105"/>
      <c r="HZV171" s="106"/>
      <c r="HZW171" s="107"/>
      <c r="HZX171" s="108"/>
      <c r="HZY171" s="129"/>
      <c r="HZZ171" s="130"/>
      <c r="IAA171" s="70"/>
      <c r="IAB171" s="104"/>
      <c r="IAC171" s="105"/>
      <c r="IAD171" s="106"/>
      <c r="IAE171" s="107"/>
      <c r="IAF171" s="108"/>
      <c r="IAG171" s="129"/>
      <c r="IAH171" s="130"/>
      <c r="IAI171" s="70"/>
      <c r="IAJ171" s="104"/>
      <c r="IAK171" s="105"/>
      <c r="IAL171" s="106"/>
      <c r="IAM171" s="107"/>
      <c r="IAN171" s="108"/>
      <c r="IAO171" s="129"/>
      <c r="IAP171" s="130"/>
      <c r="IAQ171" s="70"/>
      <c r="IAR171" s="104"/>
      <c r="IAS171" s="105"/>
      <c r="IAT171" s="106"/>
      <c r="IAU171" s="107"/>
      <c r="IAV171" s="108"/>
      <c r="IAW171" s="129"/>
      <c r="IAX171" s="130"/>
      <c r="IAY171" s="70"/>
      <c r="IAZ171" s="104"/>
      <c r="IBA171" s="105"/>
      <c r="IBB171" s="106"/>
      <c r="IBC171" s="107"/>
      <c r="IBD171" s="108"/>
      <c r="IBE171" s="129"/>
      <c r="IBF171" s="130"/>
      <c r="IBG171" s="70"/>
      <c r="IBH171" s="104"/>
      <c r="IBI171" s="105"/>
      <c r="IBJ171" s="106"/>
      <c r="IBK171" s="107"/>
      <c r="IBL171" s="108"/>
      <c r="IBM171" s="129"/>
      <c r="IBN171" s="130"/>
      <c r="IBO171" s="70"/>
      <c r="IBP171" s="104"/>
      <c r="IBQ171" s="105"/>
      <c r="IBR171" s="106"/>
      <c r="IBS171" s="107"/>
      <c r="IBT171" s="108"/>
      <c r="IBU171" s="129"/>
      <c r="IBV171" s="130"/>
      <c r="IBW171" s="70"/>
      <c r="IBX171" s="104"/>
      <c r="IBY171" s="105"/>
      <c r="IBZ171" s="106"/>
      <c r="ICA171" s="107"/>
      <c r="ICB171" s="108"/>
      <c r="ICC171" s="129"/>
      <c r="ICD171" s="130"/>
      <c r="ICE171" s="70"/>
      <c r="ICF171" s="104"/>
      <c r="ICG171" s="105"/>
      <c r="ICH171" s="106"/>
      <c r="ICI171" s="107"/>
      <c r="ICJ171" s="108"/>
      <c r="ICK171" s="129"/>
      <c r="ICL171" s="130"/>
      <c r="ICM171" s="70"/>
      <c r="ICN171" s="104"/>
      <c r="ICO171" s="105"/>
      <c r="ICP171" s="106"/>
      <c r="ICQ171" s="107"/>
      <c r="ICR171" s="108"/>
      <c r="ICS171" s="129"/>
      <c r="ICT171" s="130"/>
      <c r="ICU171" s="70"/>
      <c r="ICV171" s="104"/>
      <c r="ICW171" s="105"/>
      <c r="ICX171" s="106"/>
      <c r="ICY171" s="107"/>
      <c r="ICZ171" s="108"/>
      <c r="IDA171" s="129"/>
      <c r="IDB171" s="130"/>
      <c r="IDC171" s="70"/>
      <c r="IDD171" s="104"/>
      <c r="IDE171" s="105"/>
      <c r="IDF171" s="106"/>
      <c r="IDG171" s="107"/>
      <c r="IDH171" s="108"/>
      <c r="IDI171" s="129"/>
      <c r="IDJ171" s="130"/>
      <c r="IDK171" s="70"/>
      <c r="IDL171" s="104"/>
      <c r="IDM171" s="105"/>
      <c r="IDN171" s="106"/>
      <c r="IDO171" s="107"/>
      <c r="IDP171" s="108"/>
      <c r="IDQ171" s="129"/>
      <c r="IDR171" s="130"/>
      <c r="IDS171" s="70"/>
      <c r="IDT171" s="104"/>
      <c r="IDU171" s="105"/>
      <c r="IDV171" s="106"/>
      <c r="IDW171" s="107"/>
      <c r="IDX171" s="108"/>
      <c r="IDY171" s="129"/>
      <c r="IDZ171" s="130"/>
      <c r="IEA171" s="70"/>
      <c r="IEB171" s="104"/>
      <c r="IEC171" s="105"/>
      <c r="IED171" s="106"/>
      <c r="IEE171" s="107"/>
      <c r="IEF171" s="108"/>
      <c r="IEG171" s="129"/>
      <c r="IEH171" s="130"/>
      <c r="IEI171" s="70"/>
      <c r="IEJ171" s="104"/>
      <c r="IEK171" s="105"/>
      <c r="IEL171" s="106"/>
      <c r="IEM171" s="107"/>
      <c r="IEN171" s="108"/>
      <c r="IEO171" s="129"/>
      <c r="IEP171" s="130"/>
      <c r="IEQ171" s="70"/>
      <c r="IER171" s="104"/>
      <c r="IES171" s="105"/>
      <c r="IET171" s="106"/>
      <c r="IEU171" s="107"/>
      <c r="IEV171" s="108"/>
      <c r="IEW171" s="129"/>
      <c r="IEX171" s="130"/>
      <c r="IEY171" s="70"/>
      <c r="IEZ171" s="104"/>
      <c r="IFA171" s="105"/>
      <c r="IFB171" s="106"/>
      <c r="IFC171" s="107"/>
      <c r="IFD171" s="108"/>
      <c r="IFE171" s="129"/>
      <c r="IFF171" s="130"/>
      <c r="IFG171" s="70"/>
      <c r="IFH171" s="104"/>
      <c r="IFI171" s="105"/>
      <c r="IFJ171" s="106"/>
      <c r="IFK171" s="107"/>
      <c r="IFL171" s="108"/>
      <c r="IFM171" s="129"/>
      <c r="IFN171" s="130"/>
      <c r="IFO171" s="70"/>
      <c r="IFP171" s="104"/>
      <c r="IFQ171" s="105"/>
      <c r="IFR171" s="106"/>
      <c r="IFS171" s="107"/>
      <c r="IFT171" s="108"/>
      <c r="IFU171" s="129"/>
      <c r="IFV171" s="130"/>
      <c r="IFW171" s="70"/>
      <c r="IFX171" s="104"/>
      <c r="IFY171" s="105"/>
      <c r="IFZ171" s="106"/>
      <c r="IGA171" s="107"/>
      <c r="IGB171" s="108"/>
      <c r="IGC171" s="129"/>
      <c r="IGD171" s="130"/>
      <c r="IGE171" s="70"/>
      <c r="IGF171" s="104"/>
      <c r="IGG171" s="105"/>
      <c r="IGH171" s="106"/>
      <c r="IGI171" s="107"/>
      <c r="IGJ171" s="108"/>
      <c r="IGK171" s="129"/>
      <c r="IGL171" s="130"/>
      <c r="IGM171" s="70"/>
      <c r="IGN171" s="104"/>
      <c r="IGO171" s="105"/>
      <c r="IGP171" s="106"/>
      <c r="IGQ171" s="107"/>
      <c r="IGR171" s="108"/>
      <c r="IGS171" s="129"/>
      <c r="IGT171" s="130"/>
      <c r="IGU171" s="70"/>
      <c r="IGV171" s="104"/>
      <c r="IGW171" s="105"/>
      <c r="IGX171" s="106"/>
      <c r="IGY171" s="107"/>
      <c r="IGZ171" s="108"/>
      <c r="IHA171" s="129"/>
      <c r="IHB171" s="130"/>
      <c r="IHC171" s="70"/>
      <c r="IHD171" s="104"/>
      <c r="IHE171" s="105"/>
      <c r="IHF171" s="106"/>
      <c r="IHG171" s="107"/>
      <c r="IHH171" s="108"/>
      <c r="IHI171" s="129"/>
      <c r="IHJ171" s="130"/>
      <c r="IHK171" s="70"/>
      <c r="IHL171" s="104"/>
      <c r="IHM171" s="105"/>
      <c r="IHN171" s="106"/>
      <c r="IHO171" s="107"/>
      <c r="IHP171" s="108"/>
      <c r="IHQ171" s="129"/>
      <c r="IHR171" s="130"/>
      <c r="IHS171" s="70"/>
      <c r="IHT171" s="104"/>
      <c r="IHU171" s="105"/>
      <c r="IHV171" s="106"/>
      <c r="IHW171" s="107"/>
      <c r="IHX171" s="108"/>
      <c r="IHY171" s="129"/>
      <c r="IHZ171" s="130"/>
      <c r="IIA171" s="70"/>
      <c r="IIB171" s="104"/>
      <c r="IIC171" s="105"/>
      <c r="IID171" s="106"/>
      <c r="IIE171" s="107"/>
      <c r="IIF171" s="108"/>
      <c r="IIG171" s="129"/>
      <c r="IIH171" s="130"/>
      <c r="III171" s="70"/>
      <c r="IIJ171" s="104"/>
      <c r="IIK171" s="105"/>
      <c r="IIL171" s="106"/>
      <c r="IIM171" s="107"/>
      <c r="IIN171" s="108"/>
      <c r="IIO171" s="129"/>
      <c r="IIP171" s="130"/>
      <c r="IIQ171" s="70"/>
      <c r="IIR171" s="104"/>
      <c r="IIS171" s="105"/>
      <c r="IIT171" s="106"/>
      <c r="IIU171" s="107"/>
      <c r="IIV171" s="108"/>
      <c r="IIW171" s="129"/>
      <c r="IIX171" s="130"/>
      <c r="IIY171" s="70"/>
      <c r="IIZ171" s="104"/>
      <c r="IJA171" s="105"/>
      <c r="IJB171" s="106"/>
      <c r="IJC171" s="107"/>
      <c r="IJD171" s="108"/>
      <c r="IJE171" s="129"/>
      <c r="IJF171" s="130"/>
      <c r="IJG171" s="70"/>
      <c r="IJH171" s="104"/>
      <c r="IJI171" s="105"/>
      <c r="IJJ171" s="106"/>
      <c r="IJK171" s="107"/>
      <c r="IJL171" s="108"/>
      <c r="IJM171" s="129"/>
      <c r="IJN171" s="130"/>
      <c r="IJO171" s="70"/>
      <c r="IJP171" s="104"/>
      <c r="IJQ171" s="105"/>
      <c r="IJR171" s="106"/>
      <c r="IJS171" s="107"/>
      <c r="IJT171" s="108"/>
      <c r="IJU171" s="129"/>
      <c r="IJV171" s="130"/>
      <c r="IJW171" s="70"/>
      <c r="IJX171" s="104"/>
      <c r="IJY171" s="105"/>
      <c r="IJZ171" s="106"/>
      <c r="IKA171" s="107"/>
      <c r="IKB171" s="108"/>
      <c r="IKC171" s="129"/>
      <c r="IKD171" s="130"/>
      <c r="IKE171" s="70"/>
      <c r="IKF171" s="104"/>
      <c r="IKG171" s="105"/>
      <c r="IKH171" s="106"/>
      <c r="IKI171" s="107"/>
      <c r="IKJ171" s="108"/>
      <c r="IKK171" s="129"/>
      <c r="IKL171" s="130"/>
      <c r="IKM171" s="70"/>
      <c r="IKN171" s="104"/>
      <c r="IKO171" s="105"/>
      <c r="IKP171" s="106"/>
      <c r="IKQ171" s="107"/>
      <c r="IKR171" s="108"/>
      <c r="IKS171" s="129"/>
      <c r="IKT171" s="130"/>
      <c r="IKU171" s="70"/>
      <c r="IKV171" s="104"/>
      <c r="IKW171" s="105"/>
      <c r="IKX171" s="106"/>
      <c r="IKY171" s="107"/>
      <c r="IKZ171" s="108"/>
      <c r="ILA171" s="129"/>
      <c r="ILB171" s="130"/>
      <c r="ILC171" s="70"/>
      <c r="ILD171" s="104"/>
      <c r="ILE171" s="105"/>
      <c r="ILF171" s="106"/>
      <c r="ILG171" s="107"/>
      <c r="ILH171" s="108"/>
      <c r="ILI171" s="129"/>
      <c r="ILJ171" s="130"/>
      <c r="ILK171" s="70"/>
      <c r="ILL171" s="104"/>
      <c r="ILM171" s="105"/>
      <c r="ILN171" s="106"/>
      <c r="ILO171" s="107"/>
      <c r="ILP171" s="108"/>
      <c r="ILQ171" s="129"/>
      <c r="ILR171" s="130"/>
      <c r="ILS171" s="70"/>
      <c r="ILT171" s="104"/>
      <c r="ILU171" s="105"/>
      <c r="ILV171" s="106"/>
      <c r="ILW171" s="107"/>
      <c r="ILX171" s="108"/>
      <c r="ILY171" s="129"/>
      <c r="ILZ171" s="130"/>
      <c r="IMA171" s="70"/>
      <c r="IMB171" s="104"/>
      <c r="IMC171" s="105"/>
      <c r="IMD171" s="106"/>
      <c r="IME171" s="107"/>
      <c r="IMF171" s="108"/>
      <c r="IMG171" s="129"/>
      <c r="IMH171" s="130"/>
      <c r="IMI171" s="70"/>
      <c r="IMJ171" s="104"/>
      <c r="IMK171" s="105"/>
      <c r="IML171" s="106"/>
      <c r="IMM171" s="107"/>
      <c r="IMN171" s="108"/>
      <c r="IMO171" s="129"/>
      <c r="IMP171" s="130"/>
      <c r="IMQ171" s="70"/>
      <c r="IMR171" s="104"/>
      <c r="IMS171" s="105"/>
      <c r="IMT171" s="106"/>
      <c r="IMU171" s="107"/>
      <c r="IMV171" s="108"/>
      <c r="IMW171" s="129"/>
      <c r="IMX171" s="130"/>
      <c r="IMY171" s="70"/>
      <c r="IMZ171" s="104"/>
      <c r="INA171" s="105"/>
      <c r="INB171" s="106"/>
      <c r="INC171" s="107"/>
      <c r="IND171" s="108"/>
      <c r="INE171" s="129"/>
      <c r="INF171" s="130"/>
      <c r="ING171" s="70"/>
      <c r="INH171" s="104"/>
      <c r="INI171" s="105"/>
      <c r="INJ171" s="106"/>
      <c r="INK171" s="107"/>
      <c r="INL171" s="108"/>
      <c r="INM171" s="129"/>
      <c r="INN171" s="130"/>
      <c r="INO171" s="70"/>
      <c r="INP171" s="104"/>
      <c r="INQ171" s="105"/>
      <c r="INR171" s="106"/>
      <c r="INS171" s="107"/>
      <c r="INT171" s="108"/>
      <c r="INU171" s="129"/>
      <c r="INV171" s="130"/>
      <c r="INW171" s="70"/>
      <c r="INX171" s="104"/>
      <c r="INY171" s="105"/>
      <c r="INZ171" s="106"/>
      <c r="IOA171" s="107"/>
      <c r="IOB171" s="108"/>
      <c r="IOC171" s="129"/>
      <c r="IOD171" s="130"/>
      <c r="IOE171" s="70"/>
      <c r="IOF171" s="104"/>
      <c r="IOG171" s="105"/>
      <c r="IOH171" s="106"/>
      <c r="IOI171" s="107"/>
      <c r="IOJ171" s="108"/>
      <c r="IOK171" s="129"/>
      <c r="IOL171" s="130"/>
      <c r="IOM171" s="70"/>
      <c r="ION171" s="104"/>
      <c r="IOO171" s="105"/>
      <c r="IOP171" s="106"/>
      <c r="IOQ171" s="107"/>
      <c r="IOR171" s="108"/>
      <c r="IOS171" s="129"/>
      <c r="IOT171" s="130"/>
      <c r="IOU171" s="70"/>
      <c r="IOV171" s="104"/>
      <c r="IOW171" s="105"/>
      <c r="IOX171" s="106"/>
      <c r="IOY171" s="107"/>
      <c r="IOZ171" s="108"/>
      <c r="IPA171" s="129"/>
      <c r="IPB171" s="130"/>
      <c r="IPC171" s="70"/>
      <c r="IPD171" s="104"/>
      <c r="IPE171" s="105"/>
      <c r="IPF171" s="106"/>
      <c r="IPG171" s="107"/>
      <c r="IPH171" s="108"/>
      <c r="IPI171" s="129"/>
      <c r="IPJ171" s="130"/>
      <c r="IPK171" s="70"/>
      <c r="IPL171" s="104"/>
      <c r="IPM171" s="105"/>
      <c r="IPN171" s="106"/>
      <c r="IPO171" s="107"/>
      <c r="IPP171" s="108"/>
      <c r="IPQ171" s="129"/>
      <c r="IPR171" s="130"/>
      <c r="IPS171" s="70"/>
      <c r="IPT171" s="104"/>
      <c r="IPU171" s="105"/>
      <c r="IPV171" s="106"/>
      <c r="IPW171" s="107"/>
      <c r="IPX171" s="108"/>
      <c r="IPY171" s="129"/>
      <c r="IPZ171" s="130"/>
      <c r="IQA171" s="70"/>
      <c r="IQB171" s="104"/>
      <c r="IQC171" s="105"/>
      <c r="IQD171" s="106"/>
      <c r="IQE171" s="107"/>
      <c r="IQF171" s="108"/>
      <c r="IQG171" s="129"/>
      <c r="IQH171" s="130"/>
      <c r="IQI171" s="70"/>
      <c r="IQJ171" s="104"/>
      <c r="IQK171" s="105"/>
      <c r="IQL171" s="106"/>
      <c r="IQM171" s="107"/>
      <c r="IQN171" s="108"/>
      <c r="IQO171" s="129"/>
      <c r="IQP171" s="130"/>
      <c r="IQQ171" s="70"/>
      <c r="IQR171" s="104"/>
      <c r="IQS171" s="105"/>
      <c r="IQT171" s="106"/>
      <c r="IQU171" s="107"/>
      <c r="IQV171" s="108"/>
      <c r="IQW171" s="129"/>
      <c r="IQX171" s="130"/>
      <c r="IQY171" s="70"/>
      <c r="IQZ171" s="104"/>
      <c r="IRA171" s="105"/>
      <c r="IRB171" s="106"/>
      <c r="IRC171" s="107"/>
      <c r="IRD171" s="108"/>
      <c r="IRE171" s="129"/>
      <c r="IRF171" s="130"/>
      <c r="IRG171" s="70"/>
      <c r="IRH171" s="104"/>
      <c r="IRI171" s="105"/>
      <c r="IRJ171" s="106"/>
      <c r="IRK171" s="107"/>
      <c r="IRL171" s="108"/>
      <c r="IRM171" s="129"/>
      <c r="IRN171" s="130"/>
      <c r="IRO171" s="70"/>
      <c r="IRP171" s="104"/>
      <c r="IRQ171" s="105"/>
      <c r="IRR171" s="106"/>
      <c r="IRS171" s="107"/>
      <c r="IRT171" s="108"/>
      <c r="IRU171" s="129"/>
      <c r="IRV171" s="130"/>
      <c r="IRW171" s="70"/>
      <c r="IRX171" s="104"/>
      <c r="IRY171" s="105"/>
      <c r="IRZ171" s="106"/>
      <c r="ISA171" s="107"/>
      <c r="ISB171" s="108"/>
      <c r="ISC171" s="129"/>
      <c r="ISD171" s="130"/>
      <c r="ISE171" s="70"/>
      <c r="ISF171" s="104"/>
      <c r="ISG171" s="105"/>
      <c r="ISH171" s="106"/>
      <c r="ISI171" s="107"/>
      <c r="ISJ171" s="108"/>
      <c r="ISK171" s="129"/>
      <c r="ISL171" s="130"/>
      <c r="ISM171" s="70"/>
      <c r="ISN171" s="104"/>
      <c r="ISO171" s="105"/>
      <c r="ISP171" s="106"/>
      <c r="ISQ171" s="107"/>
      <c r="ISR171" s="108"/>
      <c r="ISS171" s="129"/>
      <c r="IST171" s="130"/>
      <c r="ISU171" s="70"/>
      <c r="ISV171" s="104"/>
      <c r="ISW171" s="105"/>
      <c r="ISX171" s="106"/>
      <c r="ISY171" s="107"/>
      <c r="ISZ171" s="108"/>
      <c r="ITA171" s="129"/>
      <c r="ITB171" s="130"/>
      <c r="ITC171" s="70"/>
      <c r="ITD171" s="104"/>
      <c r="ITE171" s="105"/>
      <c r="ITF171" s="106"/>
      <c r="ITG171" s="107"/>
      <c r="ITH171" s="108"/>
      <c r="ITI171" s="129"/>
      <c r="ITJ171" s="130"/>
      <c r="ITK171" s="70"/>
      <c r="ITL171" s="104"/>
      <c r="ITM171" s="105"/>
      <c r="ITN171" s="106"/>
      <c r="ITO171" s="107"/>
      <c r="ITP171" s="108"/>
      <c r="ITQ171" s="129"/>
      <c r="ITR171" s="130"/>
      <c r="ITS171" s="70"/>
      <c r="ITT171" s="104"/>
      <c r="ITU171" s="105"/>
      <c r="ITV171" s="106"/>
      <c r="ITW171" s="107"/>
      <c r="ITX171" s="108"/>
      <c r="ITY171" s="129"/>
      <c r="ITZ171" s="130"/>
      <c r="IUA171" s="70"/>
      <c r="IUB171" s="104"/>
      <c r="IUC171" s="105"/>
      <c r="IUD171" s="106"/>
      <c r="IUE171" s="107"/>
      <c r="IUF171" s="108"/>
      <c r="IUG171" s="129"/>
      <c r="IUH171" s="130"/>
      <c r="IUI171" s="70"/>
      <c r="IUJ171" s="104"/>
      <c r="IUK171" s="105"/>
      <c r="IUL171" s="106"/>
      <c r="IUM171" s="107"/>
      <c r="IUN171" s="108"/>
      <c r="IUO171" s="129"/>
      <c r="IUP171" s="130"/>
      <c r="IUQ171" s="70"/>
      <c r="IUR171" s="104"/>
      <c r="IUS171" s="105"/>
      <c r="IUT171" s="106"/>
      <c r="IUU171" s="107"/>
      <c r="IUV171" s="108"/>
      <c r="IUW171" s="129"/>
      <c r="IUX171" s="130"/>
      <c r="IUY171" s="70"/>
      <c r="IUZ171" s="104"/>
      <c r="IVA171" s="105"/>
      <c r="IVB171" s="106"/>
      <c r="IVC171" s="107"/>
      <c r="IVD171" s="108"/>
      <c r="IVE171" s="129"/>
      <c r="IVF171" s="130"/>
      <c r="IVG171" s="70"/>
      <c r="IVH171" s="104"/>
      <c r="IVI171" s="105"/>
      <c r="IVJ171" s="106"/>
      <c r="IVK171" s="107"/>
      <c r="IVL171" s="108"/>
      <c r="IVM171" s="129"/>
      <c r="IVN171" s="130"/>
      <c r="IVO171" s="70"/>
      <c r="IVP171" s="104"/>
      <c r="IVQ171" s="105"/>
      <c r="IVR171" s="106"/>
      <c r="IVS171" s="107"/>
      <c r="IVT171" s="108"/>
      <c r="IVU171" s="129"/>
      <c r="IVV171" s="130"/>
      <c r="IVW171" s="70"/>
      <c r="IVX171" s="104"/>
      <c r="IVY171" s="105"/>
      <c r="IVZ171" s="106"/>
      <c r="IWA171" s="107"/>
      <c r="IWB171" s="108"/>
      <c r="IWC171" s="129"/>
      <c r="IWD171" s="130"/>
      <c r="IWE171" s="70"/>
      <c r="IWF171" s="104"/>
      <c r="IWG171" s="105"/>
      <c r="IWH171" s="106"/>
      <c r="IWI171" s="107"/>
      <c r="IWJ171" s="108"/>
      <c r="IWK171" s="129"/>
      <c r="IWL171" s="130"/>
      <c r="IWM171" s="70"/>
      <c r="IWN171" s="104"/>
      <c r="IWO171" s="105"/>
      <c r="IWP171" s="106"/>
      <c r="IWQ171" s="107"/>
      <c r="IWR171" s="108"/>
      <c r="IWS171" s="129"/>
      <c r="IWT171" s="130"/>
      <c r="IWU171" s="70"/>
      <c r="IWV171" s="104"/>
      <c r="IWW171" s="105"/>
      <c r="IWX171" s="106"/>
      <c r="IWY171" s="107"/>
      <c r="IWZ171" s="108"/>
      <c r="IXA171" s="129"/>
      <c r="IXB171" s="130"/>
      <c r="IXC171" s="70"/>
      <c r="IXD171" s="104"/>
      <c r="IXE171" s="105"/>
      <c r="IXF171" s="106"/>
      <c r="IXG171" s="107"/>
      <c r="IXH171" s="108"/>
      <c r="IXI171" s="129"/>
      <c r="IXJ171" s="130"/>
      <c r="IXK171" s="70"/>
      <c r="IXL171" s="104"/>
      <c r="IXM171" s="105"/>
      <c r="IXN171" s="106"/>
      <c r="IXO171" s="107"/>
      <c r="IXP171" s="108"/>
      <c r="IXQ171" s="129"/>
      <c r="IXR171" s="130"/>
      <c r="IXS171" s="70"/>
      <c r="IXT171" s="104"/>
      <c r="IXU171" s="105"/>
      <c r="IXV171" s="106"/>
      <c r="IXW171" s="107"/>
      <c r="IXX171" s="108"/>
      <c r="IXY171" s="129"/>
      <c r="IXZ171" s="130"/>
      <c r="IYA171" s="70"/>
      <c r="IYB171" s="104"/>
      <c r="IYC171" s="105"/>
      <c r="IYD171" s="106"/>
      <c r="IYE171" s="107"/>
      <c r="IYF171" s="108"/>
      <c r="IYG171" s="129"/>
      <c r="IYH171" s="130"/>
      <c r="IYI171" s="70"/>
      <c r="IYJ171" s="104"/>
      <c r="IYK171" s="105"/>
      <c r="IYL171" s="106"/>
      <c r="IYM171" s="107"/>
      <c r="IYN171" s="108"/>
      <c r="IYO171" s="129"/>
      <c r="IYP171" s="130"/>
      <c r="IYQ171" s="70"/>
      <c r="IYR171" s="104"/>
      <c r="IYS171" s="105"/>
      <c r="IYT171" s="106"/>
      <c r="IYU171" s="107"/>
      <c r="IYV171" s="108"/>
      <c r="IYW171" s="129"/>
      <c r="IYX171" s="130"/>
      <c r="IYY171" s="70"/>
      <c r="IYZ171" s="104"/>
      <c r="IZA171" s="105"/>
      <c r="IZB171" s="106"/>
      <c r="IZC171" s="107"/>
      <c r="IZD171" s="108"/>
      <c r="IZE171" s="129"/>
      <c r="IZF171" s="130"/>
      <c r="IZG171" s="70"/>
      <c r="IZH171" s="104"/>
      <c r="IZI171" s="105"/>
      <c r="IZJ171" s="106"/>
      <c r="IZK171" s="107"/>
      <c r="IZL171" s="108"/>
      <c r="IZM171" s="129"/>
      <c r="IZN171" s="130"/>
      <c r="IZO171" s="70"/>
      <c r="IZP171" s="104"/>
      <c r="IZQ171" s="105"/>
      <c r="IZR171" s="106"/>
      <c r="IZS171" s="107"/>
      <c r="IZT171" s="108"/>
      <c r="IZU171" s="129"/>
      <c r="IZV171" s="130"/>
      <c r="IZW171" s="70"/>
      <c r="IZX171" s="104"/>
      <c r="IZY171" s="105"/>
      <c r="IZZ171" s="106"/>
      <c r="JAA171" s="107"/>
      <c r="JAB171" s="108"/>
      <c r="JAC171" s="129"/>
      <c r="JAD171" s="130"/>
      <c r="JAE171" s="70"/>
      <c r="JAF171" s="104"/>
      <c r="JAG171" s="105"/>
      <c r="JAH171" s="106"/>
      <c r="JAI171" s="107"/>
      <c r="JAJ171" s="108"/>
      <c r="JAK171" s="129"/>
      <c r="JAL171" s="130"/>
      <c r="JAM171" s="70"/>
      <c r="JAN171" s="104"/>
      <c r="JAO171" s="105"/>
      <c r="JAP171" s="106"/>
      <c r="JAQ171" s="107"/>
      <c r="JAR171" s="108"/>
      <c r="JAS171" s="129"/>
      <c r="JAT171" s="130"/>
      <c r="JAU171" s="70"/>
      <c r="JAV171" s="104"/>
      <c r="JAW171" s="105"/>
      <c r="JAX171" s="106"/>
      <c r="JAY171" s="107"/>
      <c r="JAZ171" s="108"/>
      <c r="JBA171" s="129"/>
      <c r="JBB171" s="130"/>
      <c r="JBC171" s="70"/>
      <c r="JBD171" s="104"/>
      <c r="JBE171" s="105"/>
      <c r="JBF171" s="106"/>
      <c r="JBG171" s="107"/>
      <c r="JBH171" s="108"/>
      <c r="JBI171" s="129"/>
      <c r="JBJ171" s="130"/>
      <c r="JBK171" s="70"/>
      <c r="JBL171" s="104"/>
      <c r="JBM171" s="105"/>
      <c r="JBN171" s="106"/>
      <c r="JBO171" s="107"/>
      <c r="JBP171" s="108"/>
      <c r="JBQ171" s="129"/>
      <c r="JBR171" s="130"/>
      <c r="JBS171" s="70"/>
      <c r="JBT171" s="104"/>
      <c r="JBU171" s="105"/>
      <c r="JBV171" s="106"/>
      <c r="JBW171" s="107"/>
      <c r="JBX171" s="108"/>
      <c r="JBY171" s="129"/>
      <c r="JBZ171" s="130"/>
      <c r="JCA171" s="70"/>
      <c r="JCB171" s="104"/>
      <c r="JCC171" s="105"/>
      <c r="JCD171" s="106"/>
      <c r="JCE171" s="107"/>
      <c r="JCF171" s="108"/>
      <c r="JCG171" s="129"/>
      <c r="JCH171" s="130"/>
      <c r="JCI171" s="70"/>
      <c r="JCJ171" s="104"/>
      <c r="JCK171" s="105"/>
      <c r="JCL171" s="106"/>
      <c r="JCM171" s="107"/>
      <c r="JCN171" s="108"/>
      <c r="JCO171" s="129"/>
      <c r="JCP171" s="130"/>
      <c r="JCQ171" s="70"/>
      <c r="JCR171" s="104"/>
      <c r="JCS171" s="105"/>
      <c r="JCT171" s="106"/>
      <c r="JCU171" s="107"/>
      <c r="JCV171" s="108"/>
      <c r="JCW171" s="129"/>
      <c r="JCX171" s="130"/>
      <c r="JCY171" s="70"/>
      <c r="JCZ171" s="104"/>
      <c r="JDA171" s="105"/>
      <c r="JDB171" s="106"/>
      <c r="JDC171" s="107"/>
      <c r="JDD171" s="108"/>
      <c r="JDE171" s="129"/>
      <c r="JDF171" s="130"/>
      <c r="JDG171" s="70"/>
      <c r="JDH171" s="104"/>
      <c r="JDI171" s="105"/>
      <c r="JDJ171" s="106"/>
      <c r="JDK171" s="107"/>
      <c r="JDL171" s="108"/>
      <c r="JDM171" s="129"/>
      <c r="JDN171" s="130"/>
      <c r="JDO171" s="70"/>
      <c r="JDP171" s="104"/>
      <c r="JDQ171" s="105"/>
      <c r="JDR171" s="106"/>
      <c r="JDS171" s="107"/>
      <c r="JDT171" s="108"/>
      <c r="JDU171" s="129"/>
      <c r="JDV171" s="130"/>
      <c r="JDW171" s="70"/>
      <c r="JDX171" s="104"/>
      <c r="JDY171" s="105"/>
      <c r="JDZ171" s="106"/>
      <c r="JEA171" s="107"/>
      <c r="JEB171" s="108"/>
      <c r="JEC171" s="129"/>
      <c r="JED171" s="130"/>
      <c r="JEE171" s="70"/>
      <c r="JEF171" s="104"/>
      <c r="JEG171" s="105"/>
      <c r="JEH171" s="106"/>
      <c r="JEI171" s="107"/>
      <c r="JEJ171" s="108"/>
      <c r="JEK171" s="129"/>
      <c r="JEL171" s="130"/>
      <c r="JEM171" s="70"/>
      <c r="JEN171" s="104"/>
      <c r="JEO171" s="105"/>
      <c r="JEP171" s="106"/>
      <c r="JEQ171" s="107"/>
      <c r="JER171" s="108"/>
      <c r="JES171" s="129"/>
      <c r="JET171" s="130"/>
      <c r="JEU171" s="70"/>
      <c r="JEV171" s="104"/>
      <c r="JEW171" s="105"/>
      <c r="JEX171" s="106"/>
      <c r="JEY171" s="107"/>
      <c r="JEZ171" s="108"/>
      <c r="JFA171" s="129"/>
      <c r="JFB171" s="130"/>
      <c r="JFC171" s="70"/>
      <c r="JFD171" s="104"/>
      <c r="JFE171" s="105"/>
      <c r="JFF171" s="106"/>
      <c r="JFG171" s="107"/>
      <c r="JFH171" s="108"/>
      <c r="JFI171" s="129"/>
      <c r="JFJ171" s="130"/>
      <c r="JFK171" s="70"/>
      <c r="JFL171" s="104"/>
      <c r="JFM171" s="105"/>
      <c r="JFN171" s="106"/>
      <c r="JFO171" s="107"/>
      <c r="JFP171" s="108"/>
      <c r="JFQ171" s="129"/>
      <c r="JFR171" s="130"/>
      <c r="JFS171" s="70"/>
      <c r="JFT171" s="104"/>
      <c r="JFU171" s="105"/>
      <c r="JFV171" s="106"/>
      <c r="JFW171" s="107"/>
      <c r="JFX171" s="108"/>
      <c r="JFY171" s="129"/>
      <c r="JFZ171" s="130"/>
      <c r="JGA171" s="70"/>
      <c r="JGB171" s="104"/>
      <c r="JGC171" s="105"/>
      <c r="JGD171" s="106"/>
      <c r="JGE171" s="107"/>
      <c r="JGF171" s="108"/>
      <c r="JGG171" s="129"/>
      <c r="JGH171" s="130"/>
      <c r="JGI171" s="70"/>
      <c r="JGJ171" s="104"/>
      <c r="JGK171" s="105"/>
      <c r="JGL171" s="106"/>
      <c r="JGM171" s="107"/>
      <c r="JGN171" s="108"/>
      <c r="JGO171" s="129"/>
      <c r="JGP171" s="130"/>
      <c r="JGQ171" s="70"/>
      <c r="JGR171" s="104"/>
      <c r="JGS171" s="105"/>
      <c r="JGT171" s="106"/>
      <c r="JGU171" s="107"/>
      <c r="JGV171" s="108"/>
      <c r="JGW171" s="129"/>
      <c r="JGX171" s="130"/>
      <c r="JGY171" s="70"/>
      <c r="JGZ171" s="104"/>
      <c r="JHA171" s="105"/>
      <c r="JHB171" s="106"/>
      <c r="JHC171" s="107"/>
      <c r="JHD171" s="108"/>
      <c r="JHE171" s="129"/>
      <c r="JHF171" s="130"/>
      <c r="JHG171" s="70"/>
      <c r="JHH171" s="104"/>
      <c r="JHI171" s="105"/>
      <c r="JHJ171" s="106"/>
      <c r="JHK171" s="107"/>
      <c r="JHL171" s="108"/>
      <c r="JHM171" s="129"/>
      <c r="JHN171" s="130"/>
      <c r="JHO171" s="70"/>
      <c r="JHP171" s="104"/>
      <c r="JHQ171" s="105"/>
      <c r="JHR171" s="106"/>
      <c r="JHS171" s="107"/>
      <c r="JHT171" s="108"/>
      <c r="JHU171" s="129"/>
      <c r="JHV171" s="130"/>
      <c r="JHW171" s="70"/>
      <c r="JHX171" s="104"/>
      <c r="JHY171" s="105"/>
      <c r="JHZ171" s="106"/>
      <c r="JIA171" s="107"/>
      <c r="JIB171" s="108"/>
      <c r="JIC171" s="129"/>
      <c r="JID171" s="130"/>
      <c r="JIE171" s="70"/>
      <c r="JIF171" s="104"/>
      <c r="JIG171" s="105"/>
      <c r="JIH171" s="106"/>
      <c r="JII171" s="107"/>
      <c r="JIJ171" s="108"/>
      <c r="JIK171" s="129"/>
      <c r="JIL171" s="130"/>
      <c r="JIM171" s="70"/>
      <c r="JIN171" s="104"/>
      <c r="JIO171" s="105"/>
      <c r="JIP171" s="106"/>
      <c r="JIQ171" s="107"/>
      <c r="JIR171" s="108"/>
      <c r="JIS171" s="129"/>
      <c r="JIT171" s="130"/>
      <c r="JIU171" s="70"/>
      <c r="JIV171" s="104"/>
      <c r="JIW171" s="105"/>
      <c r="JIX171" s="106"/>
      <c r="JIY171" s="107"/>
      <c r="JIZ171" s="108"/>
      <c r="JJA171" s="129"/>
      <c r="JJB171" s="130"/>
      <c r="JJC171" s="70"/>
      <c r="JJD171" s="104"/>
      <c r="JJE171" s="105"/>
      <c r="JJF171" s="106"/>
      <c r="JJG171" s="107"/>
      <c r="JJH171" s="108"/>
      <c r="JJI171" s="129"/>
      <c r="JJJ171" s="130"/>
      <c r="JJK171" s="70"/>
      <c r="JJL171" s="104"/>
      <c r="JJM171" s="105"/>
      <c r="JJN171" s="106"/>
      <c r="JJO171" s="107"/>
      <c r="JJP171" s="108"/>
      <c r="JJQ171" s="129"/>
      <c r="JJR171" s="130"/>
      <c r="JJS171" s="70"/>
      <c r="JJT171" s="104"/>
      <c r="JJU171" s="105"/>
      <c r="JJV171" s="106"/>
      <c r="JJW171" s="107"/>
      <c r="JJX171" s="108"/>
      <c r="JJY171" s="129"/>
      <c r="JJZ171" s="130"/>
      <c r="JKA171" s="70"/>
      <c r="JKB171" s="104"/>
      <c r="JKC171" s="105"/>
      <c r="JKD171" s="106"/>
      <c r="JKE171" s="107"/>
      <c r="JKF171" s="108"/>
      <c r="JKG171" s="129"/>
      <c r="JKH171" s="130"/>
      <c r="JKI171" s="70"/>
      <c r="JKJ171" s="104"/>
      <c r="JKK171" s="105"/>
      <c r="JKL171" s="106"/>
      <c r="JKM171" s="107"/>
      <c r="JKN171" s="108"/>
      <c r="JKO171" s="129"/>
      <c r="JKP171" s="130"/>
      <c r="JKQ171" s="70"/>
      <c r="JKR171" s="104"/>
      <c r="JKS171" s="105"/>
      <c r="JKT171" s="106"/>
      <c r="JKU171" s="107"/>
      <c r="JKV171" s="108"/>
      <c r="JKW171" s="129"/>
      <c r="JKX171" s="130"/>
      <c r="JKY171" s="70"/>
      <c r="JKZ171" s="104"/>
      <c r="JLA171" s="105"/>
      <c r="JLB171" s="106"/>
      <c r="JLC171" s="107"/>
      <c r="JLD171" s="108"/>
      <c r="JLE171" s="129"/>
      <c r="JLF171" s="130"/>
      <c r="JLG171" s="70"/>
      <c r="JLH171" s="104"/>
      <c r="JLI171" s="105"/>
      <c r="JLJ171" s="106"/>
      <c r="JLK171" s="107"/>
      <c r="JLL171" s="108"/>
      <c r="JLM171" s="129"/>
      <c r="JLN171" s="130"/>
      <c r="JLO171" s="70"/>
      <c r="JLP171" s="104"/>
      <c r="JLQ171" s="105"/>
      <c r="JLR171" s="106"/>
      <c r="JLS171" s="107"/>
      <c r="JLT171" s="108"/>
      <c r="JLU171" s="129"/>
      <c r="JLV171" s="130"/>
      <c r="JLW171" s="70"/>
      <c r="JLX171" s="104"/>
      <c r="JLY171" s="105"/>
      <c r="JLZ171" s="106"/>
      <c r="JMA171" s="107"/>
      <c r="JMB171" s="108"/>
      <c r="JMC171" s="129"/>
      <c r="JMD171" s="130"/>
      <c r="JME171" s="70"/>
      <c r="JMF171" s="104"/>
      <c r="JMG171" s="105"/>
      <c r="JMH171" s="106"/>
      <c r="JMI171" s="107"/>
      <c r="JMJ171" s="108"/>
      <c r="JMK171" s="129"/>
      <c r="JML171" s="130"/>
      <c r="JMM171" s="70"/>
      <c r="JMN171" s="104"/>
      <c r="JMO171" s="105"/>
      <c r="JMP171" s="106"/>
      <c r="JMQ171" s="107"/>
      <c r="JMR171" s="108"/>
      <c r="JMS171" s="129"/>
      <c r="JMT171" s="130"/>
      <c r="JMU171" s="70"/>
      <c r="JMV171" s="104"/>
      <c r="JMW171" s="105"/>
      <c r="JMX171" s="106"/>
      <c r="JMY171" s="107"/>
      <c r="JMZ171" s="108"/>
      <c r="JNA171" s="129"/>
      <c r="JNB171" s="130"/>
      <c r="JNC171" s="70"/>
      <c r="JND171" s="104"/>
      <c r="JNE171" s="105"/>
      <c r="JNF171" s="106"/>
      <c r="JNG171" s="107"/>
      <c r="JNH171" s="108"/>
      <c r="JNI171" s="129"/>
      <c r="JNJ171" s="130"/>
      <c r="JNK171" s="70"/>
      <c r="JNL171" s="104"/>
      <c r="JNM171" s="105"/>
      <c r="JNN171" s="106"/>
      <c r="JNO171" s="107"/>
      <c r="JNP171" s="108"/>
      <c r="JNQ171" s="129"/>
      <c r="JNR171" s="130"/>
      <c r="JNS171" s="70"/>
      <c r="JNT171" s="104"/>
      <c r="JNU171" s="105"/>
      <c r="JNV171" s="106"/>
      <c r="JNW171" s="107"/>
      <c r="JNX171" s="108"/>
      <c r="JNY171" s="129"/>
      <c r="JNZ171" s="130"/>
      <c r="JOA171" s="70"/>
      <c r="JOB171" s="104"/>
      <c r="JOC171" s="105"/>
      <c r="JOD171" s="106"/>
      <c r="JOE171" s="107"/>
      <c r="JOF171" s="108"/>
      <c r="JOG171" s="129"/>
      <c r="JOH171" s="130"/>
      <c r="JOI171" s="70"/>
      <c r="JOJ171" s="104"/>
      <c r="JOK171" s="105"/>
      <c r="JOL171" s="106"/>
      <c r="JOM171" s="107"/>
      <c r="JON171" s="108"/>
      <c r="JOO171" s="129"/>
      <c r="JOP171" s="130"/>
      <c r="JOQ171" s="70"/>
      <c r="JOR171" s="104"/>
      <c r="JOS171" s="105"/>
      <c r="JOT171" s="106"/>
      <c r="JOU171" s="107"/>
      <c r="JOV171" s="108"/>
      <c r="JOW171" s="129"/>
      <c r="JOX171" s="130"/>
      <c r="JOY171" s="70"/>
      <c r="JOZ171" s="104"/>
      <c r="JPA171" s="105"/>
      <c r="JPB171" s="106"/>
      <c r="JPC171" s="107"/>
      <c r="JPD171" s="108"/>
      <c r="JPE171" s="129"/>
      <c r="JPF171" s="130"/>
      <c r="JPG171" s="70"/>
      <c r="JPH171" s="104"/>
      <c r="JPI171" s="105"/>
      <c r="JPJ171" s="106"/>
      <c r="JPK171" s="107"/>
      <c r="JPL171" s="108"/>
      <c r="JPM171" s="129"/>
      <c r="JPN171" s="130"/>
      <c r="JPO171" s="70"/>
      <c r="JPP171" s="104"/>
      <c r="JPQ171" s="105"/>
      <c r="JPR171" s="106"/>
      <c r="JPS171" s="107"/>
      <c r="JPT171" s="108"/>
      <c r="JPU171" s="129"/>
      <c r="JPV171" s="130"/>
      <c r="JPW171" s="70"/>
      <c r="JPX171" s="104"/>
      <c r="JPY171" s="105"/>
      <c r="JPZ171" s="106"/>
      <c r="JQA171" s="107"/>
      <c r="JQB171" s="108"/>
      <c r="JQC171" s="129"/>
      <c r="JQD171" s="130"/>
      <c r="JQE171" s="70"/>
      <c r="JQF171" s="104"/>
      <c r="JQG171" s="105"/>
      <c r="JQH171" s="106"/>
      <c r="JQI171" s="107"/>
      <c r="JQJ171" s="108"/>
      <c r="JQK171" s="129"/>
      <c r="JQL171" s="130"/>
      <c r="JQM171" s="70"/>
      <c r="JQN171" s="104"/>
      <c r="JQO171" s="105"/>
      <c r="JQP171" s="106"/>
      <c r="JQQ171" s="107"/>
      <c r="JQR171" s="108"/>
      <c r="JQS171" s="129"/>
      <c r="JQT171" s="130"/>
      <c r="JQU171" s="70"/>
      <c r="JQV171" s="104"/>
      <c r="JQW171" s="105"/>
      <c r="JQX171" s="106"/>
      <c r="JQY171" s="107"/>
      <c r="JQZ171" s="108"/>
      <c r="JRA171" s="129"/>
      <c r="JRB171" s="130"/>
      <c r="JRC171" s="70"/>
      <c r="JRD171" s="104"/>
      <c r="JRE171" s="105"/>
      <c r="JRF171" s="106"/>
      <c r="JRG171" s="107"/>
      <c r="JRH171" s="108"/>
      <c r="JRI171" s="129"/>
      <c r="JRJ171" s="130"/>
      <c r="JRK171" s="70"/>
      <c r="JRL171" s="104"/>
      <c r="JRM171" s="105"/>
      <c r="JRN171" s="106"/>
      <c r="JRO171" s="107"/>
      <c r="JRP171" s="108"/>
      <c r="JRQ171" s="129"/>
      <c r="JRR171" s="130"/>
      <c r="JRS171" s="70"/>
      <c r="JRT171" s="104"/>
      <c r="JRU171" s="105"/>
      <c r="JRV171" s="106"/>
      <c r="JRW171" s="107"/>
      <c r="JRX171" s="108"/>
      <c r="JRY171" s="129"/>
      <c r="JRZ171" s="130"/>
      <c r="JSA171" s="70"/>
      <c r="JSB171" s="104"/>
      <c r="JSC171" s="105"/>
      <c r="JSD171" s="106"/>
      <c r="JSE171" s="107"/>
      <c r="JSF171" s="108"/>
      <c r="JSG171" s="129"/>
      <c r="JSH171" s="130"/>
      <c r="JSI171" s="70"/>
      <c r="JSJ171" s="104"/>
      <c r="JSK171" s="105"/>
      <c r="JSL171" s="106"/>
      <c r="JSM171" s="107"/>
      <c r="JSN171" s="108"/>
      <c r="JSO171" s="129"/>
      <c r="JSP171" s="130"/>
      <c r="JSQ171" s="70"/>
      <c r="JSR171" s="104"/>
      <c r="JSS171" s="105"/>
      <c r="JST171" s="106"/>
      <c r="JSU171" s="107"/>
      <c r="JSV171" s="108"/>
      <c r="JSW171" s="129"/>
      <c r="JSX171" s="130"/>
      <c r="JSY171" s="70"/>
      <c r="JSZ171" s="104"/>
      <c r="JTA171" s="105"/>
      <c r="JTB171" s="106"/>
      <c r="JTC171" s="107"/>
      <c r="JTD171" s="108"/>
      <c r="JTE171" s="129"/>
      <c r="JTF171" s="130"/>
      <c r="JTG171" s="70"/>
      <c r="JTH171" s="104"/>
      <c r="JTI171" s="105"/>
      <c r="JTJ171" s="106"/>
      <c r="JTK171" s="107"/>
      <c r="JTL171" s="108"/>
      <c r="JTM171" s="129"/>
      <c r="JTN171" s="130"/>
      <c r="JTO171" s="70"/>
      <c r="JTP171" s="104"/>
      <c r="JTQ171" s="105"/>
      <c r="JTR171" s="106"/>
      <c r="JTS171" s="107"/>
      <c r="JTT171" s="108"/>
      <c r="JTU171" s="129"/>
      <c r="JTV171" s="130"/>
      <c r="JTW171" s="70"/>
      <c r="JTX171" s="104"/>
      <c r="JTY171" s="105"/>
      <c r="JTZ171" s="106"/>
      <c r="JUA171" s="107"/>
      <c r="JUB171" s="108"/>
      <c r="JUC171" s="129"/>
      <c r="JUD171" s="130"/>
      <c r="JUE171" s="70"/>
      <c r="JUF171" s="104"/>
      <c r="JUG171" s="105"/>
      <c r="JUH171" s="106"/>
      <c r="JUI171" s="107"/>
      <c r="JUJ171" s="108"/>
      <c r="JUK171" s="129"/>
      <c r="JUL171" s="130"/>
      <c r="JUM171" s="70"/>
      <c r="JUN171" s="104"/>
      <c r="JUO171" s="105"/>
      <c r="JUP171" s="106"/>
      <c r="JUQ171" s="107"/>
      <c r="JUR171" s="108"/>
      <c r="JUS171" s="129"/>
      <c r="JUT171" s="130"/>
      <c r="JUU171" s="70"/>
      <c r="JUV171" s="104"/>
      <c r="JUW171" s="105"/>
      <c r="JUX171" s="106"/>
      <c r="JUY171" s="107"/>
      <c r="JUZ171" s="108"/>
      <c r="JVA171" s="129"/>
      <c r="JVB171" s="130"/>
      <c r="JVC171" s="70"/>
      <c r="JVD171" s="104"/>
      <c r="JVE171" s="105"/>
      <c r="JVF171" s="106"/>
      <c r="JVG171" s="107"/>
      <c r="JVH171" s="108"/>
      <c r="JVI171" s="129"/>
      <c r="JVJ171" s="130"/>
      <c r="JVK171" s="70"/>
      <c r="JVL171" s="104"/>
      <c r="JVM171" s="105"/>
      <c r="JVN171" s="106"/>
      <c r="JVO171" s="107"/>
      <c r="JVP171" s="108"/>
      <c r="JVQ171" s="129"/>
      <c r="JVR171" s="130"/>
      <c r="JVS171" s="70"/>
      <c r="JVT171" s="104"/>
      <c r="JVU171" s="105"/>
      <c r="JVV171" s="106"/>
      <c r="JVW171" s="107"/>
      <c r="JVX171" s="108"/>
      <c r="JVY171" s="129"/>
      <c r="JVZ171" s="130"/>
      <c r="JWA171" s="70"/>
      <c r="JWB171" s="104"/>
      <c r="JWC171" s="105"/>
      <c r="JWD171" s="106"/>
      <c r="JWE171" s="107"/>
      <c r="JWF171" s="108"/>
      <c r="JWG171" s="129"/>
      <c r="JWH171" s="130"/>
      <c r="JWI171" s="70"/>
      <c r="JWJ171" s="104"/>
      <c r="JWK171" s="105"/>
      <c r="JWL171" s="106"/>
      <c r="JWM171" s="107"/>
      <c r="JWN171" s="108"/>
      <c r="JWO171" s="129"/>
      <c r="JWP171" s="130"/>
      <c r="JWQ171" s="70"/>
      <c r="JWR171" s="104"/>
      <c r="JWS171" s="105"/>
      <c r="JWT171" s="106"/>
      <c r="JWU171" s="107"/>
      <c r="JWV171" s="108"/>
      <c r="JWW171" s="129"/>
      <c r="JWX171" s="130"/>
      <c r="JWY171" s="70"/>
      <c r="JWZ171" s="104"/>
      <c r="JXA171" s="105"/>
      <c r="JXB171" s="106"/>
      <c r="JXC171" s="107"/>
      <c r="JXD171" s="108"/>
      <c r="JXE171" s="129"/>
      <c r="JXF171" s="130"/>
      <c r="JXG171" s="70"/>
      <c r="JXH171" s="104"/>
      <c r="JXI171" s="105"/>
      <c r="JXJ171" s="106"/>
      <c r="JXK171" s="107"/>
      <c r="JXL171" s="108"/>
      <c r="JXM171" s="129"/>
      <c r="JXN171" s="130"/>
      <c r="JXO171" s="70"/>
      <c r="JXP171" s="104"/>
      <c r="JXQ171" s="105"/>
      <c r="JXR171" s="106"/>
      <c r="JXS171" s="107"/>
      <c r="JXT171" s="108"/>
      <c r="JXU171" s="129"/>
      <c r="JXV171" s="130"/>
      <c r="JXW171" s="70"/>
      <c r="JXX171" s="104"/>
      <c r="JXY171" s="105"/>
      <c r="JXZ171" s="106"/>
      <c r="JYA171" s="107"/>
      <c r="JYB171" s="108"/>
      <c r="JYC171" s="129"/>
      <c r="JYD171" s="130"/>
      <c r="JYE171" s="70"/>
      <c r="JYF171" s="104"/>
      <c r="JYG171" s="105"/>
      <c r="JYH171" s="106"/>
      <c r="JYI171" s="107"/>
      <c r="JYJ171" s="108"/>
      <c r="JYK171" s="129"/>
      <c r="JYL171" s="130"/>
      <c r="JYM171" s="70"/>
      <c r="JYN171" s="104"/>
      <c r="JYO171" s="105"/>
      <c r="JYP171" s="106"/>
      <c r="JYQ171" s="107"/>
      <c r="JYR171" s="108"/>
      <c r="JYS171" s="129"/>
      <c r="JYT171" s="130"/>
      <c r="JYU171" s="70"/>
      <c r="JYV171" s="104"/>
      <c r="JYW171" s="105"/>
      <c r="JYX171" s="106"/>
      <c r="JYY171" s="107"/>
      <c r="JYZ171" s="108"/>
      <c r="JZA171" s="129"/>
      <c r="JZB171" s="130"/>
      <c r="JZC171" s="70"/>
      <c r="JZD171" s="104"/>
      <c r="JZE171" s="105"/>
      <c r="JZF171" s="106"/>
      <c r="JZG171" s="107"/>
      <c r="JZH171" s="108"/>
      <c r="JZI171" s="129"/>
      <c r="JZJ171" s="130"/>
      <c r="JZK171" s="70"/>
      <c r="JZL171" s="104"/>
      <c r="JZM171" s="105"/>
      <c r="JZN171" s="106"/>
      <c r="JZO171" s="107"/>
      <c r="JZP171" s="108"/>
      <c r="JZQ171" s="129"/>
      <c r="JZR171" s="130"/>
      <c r="JZS171" s="70"/>
      <c r="JZT171" s="104"/>
      <c r="JZU171" s="105"/>
      <c r="JZV171" s="106"/>
      <c r="JZW171" s="107"/>
      <c r="JZX171" s="108"/>
      <c r="JZY171" s="129"/>
      <c r="JZZ171" s="130"/>
      <c r="KAA171" s="70"/>
      <c r="KAB171" s="104"/>
      <c r="KAC171" s="105"/>
      <c r="KAD171" s="106"/>
      <c r="KAE171" s="107"/>
      <c r="KAF171" s="108"/>
      <c r="KAG171" s="129"/>
      <c r="KAH171" s="130"/>
      <c r="KAI171" s="70"/>
      <c r="KAJ171" s="104"/>
      <c r="KAK171" s="105"/>
      <c r="KAL171" s="106"/>
      <c r="KAM171" s="107"/>
      <c r="KAN171" s="108"/>
      <c r="KAO171" s="129"/>
      <c r="KAP171" s="130"/>
      <c r="KAQ171" s="70"/>
      <c r="KAR171" s="104"/>
      <c r="KAS171" s="105"/>
      <c r="KAT171" s="106"/>
      <c r="KAU171" s="107"/>
      <c r="KAV171" s="108"/>
      <c r="KAW171" s="129"/>
      <c r="KAX171" s="130"/>
      <c r="KAY171" s="70"/>
      <c r="KAZ171" s="104"/>
      <c r="KBA171" s="105"/>
      <c r="KBB171" s="106"/>
      <c r="KBC171" s="107"/>
      <c r="KBD171" s="108"/>
      <c r="KBE171" s="129"/>
      <c r="KBF171" s="130"/>
      <c r="KBG171" s="70"/>
      <c r="KBH171" s="104"/>
      <c r="KBI171" s="105"/>
      <c r="KBJ171" s="106"/>
      <c r="KBK171" s="107"/>
      <c r="KBL171" s="108"/>
      <c r="KBM171" s="129"/>
      <c r="KBN171" s="130"/>
      <c r="KBO171" s="70"/>
      <c r="KBP171" s="104"/>
      <c r="KBQ171" s="105"/>
      <c r="KBR171" s="106"/>
      <c r="KBS171" s="107"/>
      <c r="KBT171" s="108"/>
      <c r="KBU171" s="129"/>
      <c r="KBV171" s="130"/>
      <c r="KBW171" s="70"/>
      <c r="KBX171" s="104"/>
      <c r="KBY171" s="105"/>
      <c r="KBZ171" s="106"/>
      <c r="KCA171" s="107"/>
      <c r="KCB171" s="108"/>
      <c r="KCC171" s="129"/>
      <c r="KCD171" s="130"/>
      <c r="KCE171" s="70"/>
      <c r="KCF171" s="104"/>
      <c r="KCG171" s="105"/>
      <c r="KCH171" s="106"/>
      <c r="KCI171" s="107"/>
      <c r="KCJ171" s="108"/>
      <c r="KCK171" s="129"/>
      <c r="KCL171" s="130"/>
      <c r="KCM171" s="70"/>
      <c r="KCN171" s="104"/>
      <c r="KCO171" s="105"/>
      <c r="KCP171" s="106"/>
      <c r="KCQ171" s="107"/>
      <c r="KCR171" s="108"/>
      <c r="KCS171" s="129"/>
      <c r="KCT171" s="130"/>
      <c r="KCU171" s="70"/>
      <c r="KCV171" s="104"/>
      <c r="KCW171" s="105"/>
      <c r="KCX171" s="106"/>
      <c r="KCY171" s="107"/>
      <c r="KCZ171" s="108"/>
      <c r="KDA171" s="129"/>
      <c r="KDB171" s="130"/>
      <c r="KDC171" s="70"/>
      <c r="KDD171" s="104"/>
      <c r="KDE171" s="105"/>
      <c r="KDF171" s="106"/>
      <c r="KDG171" s="107"/>
      <c r="KDH171" s="108"/>
      <c r="KDI171" s="129"/>
      <c r="KDJ171" s="130"/>
      <c r="KDK171" s="70"/>
      <c r="KDL171" s="104"/>
      <c r="KDM171" s="105"/>
      <c r="KDN171" s="106"/>
      <c r="KDO171" s="107"/>
      <c r="KDP171" s="108"/>
      <c r="KDQ171" s="129"/>
      <c r="KDR171" s="130"/>
      <c r="KDS171" s="70"/>
      <c r="KDT171" s="104"/>
      <c r="KDU171" s="105"/>
      <c r="KDV171" s="106"/>
      <c r="KDW171" s="107"/>
      <c r="KDX171" s="108"/>
      <c r="KDY171" s="129"/>
      <c r="KDZ171" s="130"/>
      <c r="KEA171" s="70"/>
      <c r="KEB171" s="104"/>
      <c r="KEC171" s="105"/>
      <c r="KED171" s="106"/>
      <c r="KEE171" s="107"/>
      <c r="KEF171" s="108"/>
      <c r="KEG171" s="129"/>
      <c r="KEH171" s="130"/>
      <c r="KEI171" s="70"/>
      <c r="KEJ171" s="104"/>
      <c r="KEK171" s="105"/>
      <c r="KEL171" s="106"/>
      <c r="KEM171" s="107"/>
      <c r="KEN171" s="108"/>
      <c r="KEO171" s="129"/>
      <c r="KEP171" s="130"/>
      <c r="KEQ171" s="70"/>
      <c r="KER171" s="104"/>
      <c r="KES171" s="105"/>
      <c r="KET171" s="106"/>
      <c r="KEU171" s="107"/>
      <c r="KEV171" s="108"/>
      <c r="KEW171" s="129"/>
      <c r="KEX171" s="130"/>
      <c r="KEY171" s="70"/>
      <c r="KEZ171" s="104"/>
      <c r="KFA171" s="105"/>
      <c r="KFB171" s="106"/>
      <c r="KFC171" s="107"/>
      <c r="KFD171" s="108"/>
      <c r="KFE171" s="129"/>
      <c r="KFF171" s="130"/>
      <c r="KFG171" s="70"/>
      <c r="KFH171" s="104"/>
      <c r="KFI171" s="105"/>
      <c r="KFJ171" s="106"/>
      <c r="KFK171" s="107"/>
      <c r="KFL171" s="108"/>
      <c r="KFM171" s="129"/>
      <c r="KFN171" s="130"/>
      <c r="KFO171" s="70"/>
      <c r="KFP171" s="104"/>
      <c r="KFQ171" s="105"/>
      <c r="KFR171" s="106"/>
      <c r="KFS171" s="107"/>
      <c r="KFT171" s="108"/>
      <c r="KFU171" s="129"/>
      <c r="KFV171" s="130"/>
      <c r="KFW171" s="70"/>
      <c r="KFX171" s="104"/>
      <c r="KFY171" s="105"/>
      <c r="KFZ171" s="106"/>
      <c r="KGA171" s="107"/>
      <c r="KGB171" s="108"/>
      <c r="KGC171" s="129"/>
      <c r="KGD171" s="130"/>
      <c r="KGE171" s="70"/>
      <c r="KGF171" s="104"/>
      <c r="KGG171" s="105"/>
      <c r="KGH171" s="106"/>
      <c r="KGI171" s="107"/>
      <c r="KGJ171" s="108"/>
      <c r="KGK171" s="129"/>
      <c r="KGL171" s="130"/>
      <c r="KGM171" s="70"/>
      <c r="KGN171" s="104"/>
      <c r="KGO171" s="105"/>
      <c r="KGP171" s="106"/>
      <c r="KGQ171" s="107"/>
      <c r="KGR171" s="108"/>
      <c r="KGS171" s="129"/>
      <c r="KGT171" s="130"/>
      <c r="KGU171" s="70"/>
      <c r="KGV171" s="104"/>
      <c r="KGW171" s="105"/>
      <c r="KGX171" s="106"/>
      <c r="KGY171" s="107"/>
      <c r="KGZ171" s="108"/>
      <c r="KHA171" s="129"/>
      <c r="KHB171" s="130"/>
      <c r="KHC171" s="70"/>
      <c r="KHD171" s="104"/>
      <c r="KHE171" s="105"/>
      <c r="KHF171" s="106"/>
      <c r="KHG171" s="107"/>
      <c r="KHH171" s="108"/>
      <c r="KHI171" s="129"/>
      <c r="KHJ171" s="130"/>
      <c r="KHK171" s="70"/>
      <c r="KHL171" s="104"/>
      <c r="KHM171" s="105"/>
      <c r="KHN171" s="106"/>
      <c r="KHO171" s="107"/>
      <c r="KHP171" s="108"/>
      <c r="KHQ171" s="129"/>
      <c r="KHR171" s="130"/>
      <c r="KHS171" s="70"/>
      <c r="KHT171" s="104"/>
      <c r="KHU171" s="105"/>
      <c r="KHV171" s="106"/>
      <c r="KHW171" s="107"/>
      <c r="KHX171" s="108"/>
      <c r="KHY171" s="129"/>
      <c r="KHZ171" s="130"/>
      <c r="KIA171" s="70"/>
      <c r="KIB171" s="104"/>
      <c r="KIC171" s="105"/>
      <c r="KID171" s="106"/>
      <c r="KIE171" s="107"/>
      <c r="KIF171" s="108"/>
      <c r="KIG171" s="129"/>
      <c r="KIH171" s="130"/>
      <c r="KII171" s="70"/>
      <c r="KIJ171" s="104"/>
      <c r="KIK171" s="105"/>
      <c r="KIL171" s="106"/>
      <c r="KIM171" s="107"/>
      <c r="KIN171" s="108"/>
      <c r="KIO171" s="129"/>
      <c r="KIP171" s="130"/>
      <c r="KIQ171" s="70"/>
      <c r="KIR171" s="104"/>
      <c r="KIS171" s="105"/>
      <c r="KIT171" s="106"/>
      <c r="KIU171" s="107"/>
      <c r="KIV171" s="108"/>
      <c r="KIW171" s="129"/>
      <c r="KIX171" s="130"/>
      <c r="KIY171" s="70"/>
      <c r="KIZ171" s="104"/>
      <c r="KJA171" s="105"/>
      <c r="KJB171" s="106"/>
      <c r="KJC171" s="107"/>
      <c r="KJD171" s="108"/>
      <c r="KJE171" s="129"/>
      <c r="KJF171" s="130"/>
      <c r="KJG171" s="70"/>
      <c r="KJH171" s="104"/>
      <c r="KJI171" s="105"/>
      <c r="KJJ171" s="106"/>
      <c r="KJK171" s="107"/>
      <c r="KJL171" s="108"/>
      <c r="KJM171" s="129"/>
      <c r="KJN171" s="130"/>
      <c r="KJO171" s="70"/>
      <c r="KJP171" s="104"/>
      <c r="KJQ171" s="105"/>
      <c r="KJR171" s="106"/>
      <c r="KJS171" s="107"/>
      <c r="KJT171" s="108"/>
      <c r="KJU171" s="129"/>
      <c r="KJV171" s="130"/>
      <c r="KJW171" s="70"/>
      <c r="KJX171" s="104"/>
      <c r="KJY171" s="105"/>
      <c r="KJZ171" s="106"/>
      <c r="KKA171" s="107"/>
      <c r="KKB171" s="108"/>
      <c r="KKC171" s="129"/>
      <c r="KKD171" s="130"/>
      <c r="KKE171" s="70"/>
      <c r="KKF171" s="104"/>
      <c r="KKG171" s="105"/>
      <c r="KKH171" s="106"/>
      <c r="KKI171" s="107"/>
      <c r="KKJ171" s="108"/>
      <c r="KKK171" s="129"/>
      <c r="KKL171" s="130"/>
      <c r="KKM171" s="70"/>
      <c r="KKN171" s="104"/>
      <c r="KKO171" s="105"/>
      <c r="KKP171" s="106"/>
      <c r="KKQ171" s="107"/>
      <c r="KKR171" s="108"/>
      <c r="KKS171" s="129"/>
      <c r="KKT171" s="130"/>
      <c r="KKU171" s="70"/>
      <c r="KKV171" s="104"/>
      <c r="KKW171" s="105"/>
      <c r="KKX171" s="106"/>
      <c r="KKY171" s="107"/>
      <c r="KKZ171" s="108"/>
      <c r="KLA171" s="129"/>
      <c r="KLB171" s="130"/>
      <c r="KLC171" s="70"/>
      <c r="KLD171" s="104"/>
      <c r="KLE171" s="105"/>
      <c r="KLF171" s="106"/>
      <c r="KLG171" s="107"/>
      <c r="KLH171" s="108"/>
      <c r="KLI171" s="129"/>
      <c r="KLJ171" s="130"/>
      <c r="KLK171" s="70"/>
      <c r="KLL171" s="104"/>
      <c r="KLM171" s="105"/>
      <c r="KLN171" s="106"/>
      <c r="KLO171" s="107"/>
      <c r="KLP171" s="108"/>
      <c r="KLQ171" s="129"/>
      <c r="KLR171" s="130"/>
      <c r="KLS171" s="70"/>
      <c r="KLT171" s="104"/>
      <c r="KLU171" s="105"/>
      <c r="KLV171" s="106"/>
      <c r="KLW171" s="107"/>
      <c r="KLX171" s="108"/>
      <c r="KLY171" s="129"/>
      <c r="KLZ171" s="130"/>
      <c r="KMA171" s="70"/>
      <c r="KMB171" s="104"/>
      <c r="KMC171" s="105"/>
      <c r="KMD171" s="106"/>
      <c r="KME171" s="107"/>
      <c r="KMF171" s="108"/>
      <c r="KMG171" s="129"/>
      <c r="KMH171" s="130"/>
      <c r="KMI171" s="70"/>
      <c r="KMJ171" s="104"/>
      <c r="KMK171" s="105"/>
      <c r="KML171" s="106"/>
      <c r="KMM171" s="107"/>
      <c r="KMN171" s="108"/>
      <c r="KMO171" s="129"/>
      <c r="KMP171" s="130"/>
      <c r="KMQ171" s="70"/>
      <c r="KMR171" s="104"/>
      <c r="KMS171" s="105"/>
      <c r="KMT171" s="106"/>
      <c r="KMU171" s="107"/>
      <c r="KMV171" s="108"/>
      <c r="KMW171" s="129"/>
      <c r="KMX171" s="130"/>
      <c r="KMY171" s="70"/>
      <c r="KMZ171" s="104"/>
      <c r="KNA171" s="105"/>
      <c r="KNB171" s="106"/>
      <c r="KNC171" s="107"/>
      <c r="KND171" s="108"/>
      <c r="KNE171" s="129"/>
      <c r="KNF171" s="130"/>
      <c r="KNG171" s="70"/>
      <c r="KNH171" s="104"/>
      <c r="KNI171" s="105"/>
      <c r="KNJ171" s="106"/>
      <c r="KNK171" s="107"/>
      <c r="KNL171" s="108"/>
      <c r="KNM171" s="129"/>
      <c r="KNN171" s="130"/>
      <c r="KNO171" s="70"/>
      <c r="KNP171" s="104"/>
      <c r="KNQ171" s="105"/>
      <c r="KNR171" s="106"/>
      <c r="KNS171" s="107"/>
      <c r="KNT171" s="108"/>
      <c r="KNU171" s="129"/>
      <c r="KNV171" s="130"/>
      <c r="KNW171" s="70"/>
      <c r="KNX171" s="104"/>
      <c r="KNY171" s="105"/>
      <c r="KNZ171" s="106"/>
      <c r="KOA171" s="107"/>
      <c r="KOB171" s="108"/>
      <c r="KOC171" s="129"/>
      <c r="KOD171" s="130"/>
      <c r="KOE171" s="70"/>
      <c r="KOF171" s="104"/>
      <c r="KOG171" s="105"/>
      <c r="KOH171" s="106"/>
      <c r="KOI171" s="107"/>
      <c r="KOJ171" s="108"/>
      <c r="KOK171" s="129"/>
      <c r="KOL171" s="130"/>
      <c r="KOM171" s="70"/>
      <c r="KON171" s="104"/>
      <c r="KOO171" s="105"/>
      <c r="KOP171" s="106"/>
      <c r="KOQ171" s="107"/>
      <c r="KOR171" s="108"/>
      <c r="KOS171" s="129"/>
      <c r="KOT171" s="130"/>
      <c r="KOU171" s="70"/>
      <c r="KOV171" s="104"/>
      <c r="KOW171" s="105"/>
      <c r="KOX171" s="106"/>
      <c r="KOY171" s="107"/>
      <c r="KOZ171" s="108"/>
      <c r="KPA171" s="129"/>
      <c r="KPB171" s="130"/>
      <c r="KPC171" s="70"/>
      <c r="KPD171" s="104"/>
      <c r="KPE171" s="105"/>
      <c r="KPF171" s="106"/>
      <c r="KPG171" s="107"/>
      <c r="KPH171" s="108"/>
      <c r="KPI171" s="129"/>
      <c r="KPJ171" s="130"/>
      <c r="KPK171" s="70"/>
      <c r="KPL171" s="104"/>
      <c r="KPM171" s="105"/>
      <c r="KPN171" s="106"/>
      <c r="KPO171" s="107"/>
      <c r="KPP171" s="108"/>
      <c r="KPQ171" s="129"/>
      <c r="KPR171" s="130"/>
      <c r="KPS171" s="70"/>
      <c r="KPT171" s="104"/>
      <c r="KPU171" s="105"/>
      <c r="KPV171" s="106"/>
      <c r="KPW171" s="107"/>
      <c r="KPX171" s="108"/>
      <c r="KPY171" s="129"/>
      <c r="KPZ171" s="130"/>
      <c r="KQA171" s="70"/>
      <c r="KQB171" s="104"/>
      <c r="KQC171" s="105"/>
      <c r="KQD171" s="106"/>
      <c r="KQE171" s="107"/>
      <c r="KQF171" s="108"/>
      <c r="KQG171" s="129"/>
      <c r="KQH171" s="130"/>
      <c r="KQI171" s="70"/>
      <c r="KQJ171" s="104"/>
      <c r="KQK171" s="105"/>
      <c r="KQL171" s="106"/>
      <c r="KQM171" s="107"/>
      <c r="KQN171" s="108"/>
      <c r="KQO171" s="129"/>
      <c r="KQP171" s="130"/>
      <c r="KQQ171" s="70"/>
      <c r="KQR171" s="104"/>
      <c r="KQS171" s="105"/>
      <c r="KQT171" s="106"/>
      <c r="KQU171" s="107"/>
      <c r="KQV171" s="108"/>
      <c r="KQW171" s="129"/>
      <c r="KQX171" s="130"/>
      <c r="KQY171" s="70"/>
      <c r="KQZ171" s="104"/>
      <c r="KRA171" s="105"/>
      <c r="KRB171" s="106"/>
      <c r="KRC171" s="107"/>
      <c r="KRD171" s="108"/>
      <c r="KRE171" s="129"/>
      <c r="KRF171" s="130"/>
      <c r="KRG171" s="70"/>
      <c r="KRH171" s="104"/>
      <c r="KRI171" s="105"/>
      <c r="KRJ171" s="106"/>
      <c r="KRK171" s="107"/>
      <c r="KRL171" s="108"/>
      <c r="KRM171" s="129"/>
      <c r="KRN171" s="130"/>
      <c r="KRO171" s="70"/>
      <c r="KRP171" s="104"/>
      <c r="KRQ171" s="105"/>
      <c r="KRR171" s="106"/>
      <c r="KRS171" s="107"/>
      <c r="KRT171" s="108"/>
      <c r="KRU171" s="129"/>
      <c r="KRV171" s="130"/>
      <c r="KRW171" s="70"/>
      <c r="KRX171" s="104"/>
      <c r="KRY171" s="105"/>
      <c r="KRZ171" s="106"/>
      <c r="KSA171" s="107"/>
      <c r="KSB171" s="108"/>
      <c r="KSC171" s="129"/>
      <c r="KSD171" s="130"/>
      <c r="KSE171" s="70"/>
      <c r="KSF171" s="104"/>
      <c r="KSG171" s="105"/>
      <c r="KSH171" s="106"/>
      <c r="KSI171" s="107"/>
      <c r="KSJ171" s="108"/>
      <c r="KSK171" s="129"/>
      <c r="KSL171" s="130"/>
      <c r="KSM171" s="70"/>
      <c r="KSN171" s="104"/>
      <c r="KSO171" s="105"/>
      <c r="KSP171" s="106"/>
      <c r="KSQ171" s="107"/>
      <c r="KSR171" s="108"/>
      <c r="KSS171" s="129"/>
      <c r="KST171" s="130"/>
      <c r="KSU171" s="70"/>
      <c r="KSV171" s="104"/>
      <c r="KSW171" s="105"/>
      <c r="KSX171" s="106"/>
      <c r="KSY171" s="107"/>
      <c r="KSZ171" s="108"/>
      <c r="KTA171" s="129"/>
      <c r="KTB171" s="130"/>
      <c r="KTC171" s="70"/>
      <c r="KTD171" s="104"/>
      <c r="KTE171" s="105"/>
      <c r="KTF171" s="106"/>
      <c r="KTG171" s="107"/>
      <c r="KTH171" s="108"/>
      <c r="KTI171" s="129"/>
      <c r="KTJ171" s="130"/>
      <c r="KTK171" s="70"/>
      <c r="KTL171" s="104"/>
      <c r="KTM171" s="105"/>
      <c r="KTN171" s="106"/>
      <c r="KTO171" s="107"/>
      <c r="KTP171" s="108"/>
      <c r="KTQ171" s="129"/>
      <c r="KTR171" s="130"/>
      <c r="KTS171" s="70"/>
      <c r="KTT171" s="104"/>
      <c r="KTU171" s="105"/>
      <c r="KTV171" s="106"/>
      <c r="KTW171" s="107"/>
      <c r="KTX171" s="108"/>
      <c r="KTY171" s="129"/>
      <c r="KTZ171" s="130"/>
      <c r="KUA171" s="70"/>
      <c r="KUB171" s="104"/>
      <c r="KUC171" s="105"/>
      <c r="KUD171" s="106"/>
      <c r="KUE171" s="107"/>
      <c r="KUF171" s="108"/>
      <c r="KUG171" s="129"/>
      <c r="KUH171" s="130"/>
      <c r="KUI171" s="70"/>
      <c r="KUJ171" s="104"/>
      <c r="KUK171" s="105"/>
      <c r="KUL171" s="106"/>
      <c r="KUM171" s="107"/>
      <c r="KUN171" s="108"/>
      <c r="KUO171" s="129"/>
      <c r="KUP171" s="130"/>
      <c r="KUQ171" s="70"/>
      <c r="KUR171" s="104"/>
      <c r="KUS171" s="105"/>
      <c r="KUT171" s="106"/>
      <c r="KUU171" s="107"/>
      <c r="KUV171" s="108"/>
      <c r="KUW171" s="129"/>
      <c r="KUX171" s="130"/>
      <c r="KUY171" s="70"/>
      <c r="KUZ171" s="104"/>
      <c r="KVA171" s="105"/>
      <c r="KVB171" s="106"/>
      <c r="KVC171" s="107"/>
      <c r="KVD171" s="108"/>
      <c r="KVE171" s="129"/>
      <c r="KVF171" s="130"/>
      <c r="KVG171" s="70"/>
      <c r="KVH171" s="104"/>
      <c r="KVI171" s="105"/>
      <c r="KVJ171" s="106"/>
      <c r="KVK171" s="107"/>
      <c r="KVL171" s="108"/>
      <c r="KVM171" s="129"/>
      <c r="KVN171" s="130"/>
      <c r="KVO171" s="70"/>
      <c r="KVP171" s="104"/>
      <c r="KVQ171" s="105"/>
      <c r="KVR171" s="106"/>
      <c r="KVS171" s="107"/>
      <c r="KVT171" s="108"/>
      <c r="KVU171" s="129"/>
      <c r="KVV171" s="130"/>
      <c r="KVW171" s="70"/>
      <c r="KVX171" s="104"/>
      <c r="KVY171" s="105"/>
      <c r="KVZ171" s="106"/>
      <c r="KWA171" s="107"/>
      <c r="KWB171" s="108"/>
      <c r="KWC171" s="129"/>
      <c r="KWD171" s="130"/>
      <c r="KWE171" s="70"/>
      <c r="KWF171" s="104"/>
      <c r="KWG171" s="105"/>
      <c r="KWH171" s="106"/>
      <c r="KWI171" s="107"/>
      <c r="KWJ171" s="108"/>
      <c r="KWK171" s="129"/>
      <c r="KWL171" s="130"/>
      <c r="KWM171" s="70"/>
      <c r="KWN171" s="104"/>
      <c r="KWO171" s="105"/>
      <c r="KWP171" s="106"/>
      <c r="KWQ171" s="107"/>
      <c r="KWR171" s="108"/>
      <c r="KWS171" s="129"/>
      <c r="KWT171" s="130"/>
      <c r="KWU171" s="70"/>
      <c r="KWV171" s="104"/>
      <c r="KWW171" s="105"/>
      <c r="KWX171" s="106"/>
      <c r="KWY171" s="107"/>
      <c r="KWZ171" s="108"/>
      <c r="KXA171" s="129"/>
      <c r="KXB171" s="130"/>
      <c r="KXC171" s="70"/>
      <c r="KXD171" s="104"/>
      <c r="KXE171" s="105"/>
      <c r="KXF171" s="106"/>
      <c r="KXG171" s="107"/>
      <c r="KXH171" s="108"/>
      <c r="KXI171" s="129"/>
      <c r="KXJ171" s="130"/>
      <c r="KXK171" s="70"/>
      <c r="KXL171" s="104"/>
      <c r="KXM171" s="105"/>
      <c r="KXN171" s="106"/>
      <c r="KXO171" s="107"/>
      <c r="KXP171" s="108"/>
      <c r="KXQ171" s="129"/>
      <c r="KXR171" s="130"/>
      <c r="KXS171" s="70"/>
      <c r="KXT171" s="104"/>
      <c r="KXU171" s="105"/>
      <c r="KXV171" s="106"/>
      <c r="KXW171" s="107"/>
      <c r="KXX171" s="108"/>
      <c r="KXY171" s="129"/>
      <c r="KXZ171" s="130"/>
      <c r="KYA171" s="70"/>
      <c r="KYB171" s="104"/>
      <c r="KYC171" s="105"/>
      <c r="KYD171" s="106"/>
      <c r="KYE171" s="107"/>
      <c r="KYF171" s="108"/>
      <c r="KYG171" s="129"/>
      <c r="KYH171" s="130"/>
      <c r="KYI171" s="70"/>
      <c r="KYJ171" s="104"/>
      <c r="KYK171" s="105"/>
      <c r="KYL171" s="106"/>
      <c r="KYM171" s="107"/>
      <c r="KYN171" s="108"/>
      <c r="KYO171" s="129"/>
      <c r="KYP171" s="130"/>
      <c r="KYQ171" s="70"/>
      <c r="KYR171" s="104"/>
      <c r="KYS171" s="105"/>
      <c r="KYT171" s="106"/>
      <c r="KYU171" s="107"/>
      <c r="KYV171" s="108"/>
      <c r="KYW171" s="129"/>
      <c r="KYX171" s="130"/>
      <c r="KYY171" s="70"/>
      <c r="KYZ171" s="104"/>
      <c r="KZA171" s="105"/>
      <c r="KZB171" s="106"/>
      <c r="KZC171" s="107"/>
      <c r="KZD171" s="108"/>
      <c r="KZE171" s="129"/>
      <c r="KZF171" s="130"/>
      <c r="KZG171" s="70"/>
      <c r="KZH171" s="104"/>
      <c r="KZI171" s="105"/>
      <c r="KZJ171" s="106"/>
      <c r="KZK171" s="107"/>
      <c r="KZL171" s="108"/>
      <c r="KZM171" s="129"/>
      <c r="KZN171" s="130"/>
      <c r="KZO171" s="70"/>
      <c r="KZP171" s="104"/>
      <c r="KZQ171" s="105"/>
      <c r="KZR171" s="106"/>
      <c r="KZS171" s="107"/>
      <c r="KZT171" s="108"/>
      <c r="KZU171" s="129"/>
      <c r="KZV171" s="130"/>
      <c r="KZW171" s="70"/>
      <c r="KZX171" s="104"/>
      <c r="KZY171" s="105"/>
      <c r="KZZ171" s="106"/>
      <c r="LAA171" s="107"/>
      <c r="LAB171" s="108"/>
      <c r="LAC171" s="129"/>
      <c r="LAD171" s="130"/>
      <c r="LAE171" s="70"/>
      <c r="LAF171" s="104"/>
      <c r="LAG171" s="105"/>
      <c r="LAH171" s="106"/>
      <c r="LAI171" s="107"/>
      <c r="LAJ171" s="108"/>
      <c r="LAK171" s="129"/>
      <c r="LAL171" s="130"/>
      <c r="LAM171" s="70"/>
      <c r="LAN171" s="104"/>
      <c r="LAO171" s="105"/>
      <c r="LAP171" s="106"/>
      <c r="LAQ171" s="107"/>
      <c r="LAR171" s="108"/>
      <c r="LAS171" s="129"/>
      <c r="LAT171" s="130"/>
      <c r="LAU171" s="70"/>
      <c r="LAV171" s="104"/>
      <c r="LAW171" s="105"/>
      <c r="LAX171" s="106"/>
      <c r="LAY171" s="107"/>
      <c r="LAZ171" s="108"/>
      <c r="LBA171" s="129"/>
      <c r="LBB171" s="130"/>
      <c r="LBC171" s="70"/>
      <c r="LBD171" s="104"/>
      <c r="LBE171" s="105"/>
      <c r="LBF171" s="106"/>
      <c r="LBG171" s="107"/>
      <c r="LBH171" s="108"/>
      <c r="LBI171" s="129"/>
      <c r="LBJ171" s="130"/>
      <c r="LBK171" s="70"/>
      <c r="LBL171" s="104"/>
      <c r="LBM171" s="105"/>
      <c r="LBN171" s="106"/>
      <c r="LBO171" s="107"/>
      <c r="LBP171" s="108"/>
      <c r="LBQ171" s="129"/>
      <c r="LBR171" s="130"/>
      <c r="LBS171" s="70"/>
      <c r="LBT171" s="104"/>
      <c r="LBU171" s="105"/>
      <c r="LBV171" s="106"/>
      <c r="LBW171" s="107"/>
      <c r="LBX171" s="108"/>
      <c r="LBY171" s="129"/>
      <c r="LBZ171" s="130"/>
      <c r="LCA171" s="70"/>
      <c r="LCB171" s="104"/>
      <c r="LCC171" s="105"/>
      <c r="LCD171" s="106"/>
      <c r="LCE171" s="107"/>
      <c r="LCF171" s="108"/>
      <c r="LCG171" s="129"/>
      <c r="LCH171" s="130"/>
      <c r="LCI171" s="70"/>
      <c r="LCJ171" s="104"/>
      <c r="LCK171" s="105"/>
      <c r="LCL171" s="106"/>
      <c r="LCM171" s="107"/>
      <c r="LCN171" s="108"/>
      <c r="LCO171" s="129"/>
      <c r="LCP171" s="130"/>
      <c r="LCQ171" s="70"/>
      <c r="LCR171" s="104"/>
      <c r="LCS171" s="105"/>
      <c r="LCT171" s="106"/>
      <c r="LCU171" s="107"/>
      <c r="LCV171" s="108"/>
      <c r="LCW171" s="129"/>
      <c r="LCX171" s="130"/>
      <c r="LCY171" s="70"/>
      <c r="LCZ171" s="104"/>
      <c r="LDA171" s="105"/>
      <c r="LDB171" s="106"/>
      <c r="LDC171" s="107"/>
      <c r="LDD171" s="108"/>
      <c r="LDE171" s="129"/>
      <c r="LDF171" s="130"/>
      <c r="LDG171" s="70"/>
      <c r="LDH171" s="104"/>
      <c r="LDI171" s="105"/>
      <c r="LDJ171" s="106"/>
      <c r="LDK171" s="107"/>
      <c r="LDL171" s="108"/>
      <c r="LDM171" s="129"/>
      <c r="LDN171" s="130"/>
      <c r="LDO171" s="70"/>
      <c r="LDP171" s="104"/>
      <c r="LDQ171" s="105"/>
      <c r="LDR171" s="106"/>
      <c r="LDS171" s="107"/>
      <c r="LDT171" s="108"/>
      <c r="LDU171" s="129"/>
      <c r="LDV171" s="130"/>
      <c r="LDW171" s="70"/>
      <c r="LDX171" s="104"/>
      <c r="LDY171" s="105"/>
      <c r="LDZ171" s="106"/>
      <c r="LEA171" s="107"/>
      <c r="LEB171" s="108"/>
      <c r="LEC171" s="129"/>
      <c r="LED171" s="130"/>
      <c r="LEE171" s="70"/>
      <c r="LEF171" s="104"/>
      <c r="LEG171" s="105"/>
      <c r="LEH171" s="106"/>
      <c r="LEI171" s="107"/>
      <c r="LEJ171" s="108"/>
      <c r="LEK171" s="129"/>
      <c r="LEL171" s="130"/>
      <c r="LEM171" s="70"/>
      <c r="LEN171" s="104"/>
      <c r="LEO171" s="105"/>
      <c r="LEP171" s="106"/>
      <c r="LEQ171" s="107"/>
      <c r="LER171" s="108"/>
      <c r="LES171" s="129"/>
      <c r="LET171" s="130"/>
      <c r="LEU171" s="70"/>
      <c r="LEV171" s="104"/>
      <c r="LEW171" s="105"/>
      <c r="LEX171" s="106"/>
      <c r="LEY171" s="107"/>
      <c r="LEZ171" s="108"/>
      <c r="LFA171" s="129"/>
      <c r="LFB171" s="130"/>
      <c r="LFC171" s="70"/>
      <c r="LFD171" s="104"/>
      <c r="LFE171" s="105"/>
      <c r="LFF171" s="106"/>
      <c r="LFG171" s="107"/>
      <c r="LFH171" s="108"/>
      <c r="LFI171" s="129"/>
      <c r="LFJ171" s="130"/>
      <c r="LFK171" s="70"/>
      <c r="LFL171" s="104"/>
      <c r="LFM171" s="105"/>
      <c r="LFN171" s="106"/>
      <c r="LFO171" s="107"/>
      <c r="LFP171" s="108"/>
      <c r="LFQ171" s="129"/>
      <c r="LFR171" s="130"/>
      <c r="LFS171" s="70"/>
      <c r="LFT171" s="104"/>
      <c r="LFU171" s="105"/>
      <c r="LFV171" s="106"/>
      <c r="LFW171" s="107"/>
      <c r="LFX171" s="108"/>
      <c r="LFY171" s="129"/>
      <c r="LFZ171" s="130"/>
      <c r="LGA171" s="70"/>
      <c r="LGB171" s="104"/>
      <c r="LGC171" s="105"/>
      <c r="LGD171" s="106"/>
      <c r="LGE171" s="107"/>
      <c r="LGF171" s="108"/>
      <c r="LGG171" s="129"/>
      <c r="LGH171" s="130"/>
      <c r="LGI171" s="70"/>
      <c r="LGJ171" s="104"/>
      <c r="LGK171" s="105"/>
      <c r="LGL171" s="106"/>
      <c r="LGM171" s="107"/>
      <c r="LGN171" s="108"/>
      <c r="LGO171" s="129"/>
      <c r="LGP171" s="130"/>
      <c r="LGQ171" s="70"/>
      <c r="LGR171" s="104"/>
      <c r="LGS171" s="105"/>
      <c r="LGT171" s="106"/>
      <c r="LGU171" s="107"/>
      <c r="LGV171" s="108"/>
      <c r="LGW171" s="129"/>
      <c r="LGX171" s="130"/>
      <c r="LGY171" s="70"/>
      <c r="LGZ171" s="104"/>
      <c r="LHA171" s="105"/>
      <c r="LHB171" s="106"/>
      <c r="LHC171" s="107"/>
      <c r="LHD171" s="108"/>
      <c r="LHE171" s="129"/>
      <c r="LHF171" s="130"/>
      <c r="LHG171" s="70"/>
      <c r="LHH171" s="104"/>
      <c r="LHI171" s="105"/>
      <c r="LHJ171" s="106"/>
      <c r="LHK171" s="107"/>
      <c r="LHL171" s="108"/>
      <c r="LHM171" s="129"/>
      <c r="LHN171" s="130"/>
      <c r="LHO171" s="70"/>
      <c r="LHP171" s="104"/>
      <c r="LHQ171" s="105"/>
      <c r="LHR171" s="106"/>
      <c r="LHS171" s="107"/>
      <c r="LHT171" s="108"/>
      <c r="LHU171" s="129"/>
      <c r="LHV171" s="130"/>
      <c r="LHW171" s="70"/>
      <c r="LHX171" s="104"/>
      <c r="LHY171" s="105"/>
      <c r="LHZ171" s="106"/>
      <c r="LIA171" s="107"/>
      <c r="LIB171" s="108"/>
      <c r="LIC171" s="129"/>
      <c r="LID171" s="130"/>
      <c r="LIE171" s="70"/>
      <c r="LIF171" s="104"/>
      <c r="LIG171" s="105"/>
      <c r="LIH171" s="106"/>
      <c r="LII171" s="107"/>
      <c r="LIJ171" s="108"/>
      <c r="LIK171" s="129"/>
      <c r="LIL171" s="130"/>
      <c r="LIM171" s="70"/>
      <c r="LIN171" s="104"/>
      <c r="LIO171" s="105"/>
      <c r="LIP171" s="106"/>
      <c r="LIQ171" s="107"/>
      <c r="LIR171" s="108"/>
      <c r="LIS171" s="129"/>
      <c r="LIT171" s="130"/>
      <c r="LIU171" s="70"/>
      <c r="LIV171" s="104"/>
      <c r="LIW171" s="105"/>
      <c r="LIX171" s="106"/>
      <c r="LIY171" s="107"/>
      <c r="LIZ171" s="108"/>
      <c r="LJA171" s="129"/>
      <c r="LJB171" s="130"/>
      <c r="LJC171" s="70"/>
      <c r="LJD171" s="104"/>
      <c r="LJE171" s="105"/>
      <c r="LJF171" s="106"/>
      <c r="LJG171" s="107"/>
      <c r="LJH171" s="108"/>
      <c r="LJI171" s="129"/>
      <c r="LJJ171" s="130"/>
      <c r="LJK171" s="70"/>
      <c r="LJL171" s="104"/>
      <c r="LJM171" s="105"/>
      <c r="LJN171" s="106"/>
      <c r="LJO171" s="107"/>
      <c r="LJP171" s="108"/>
      <c r="LJQ171" s="129"/>
      <c r="LJR171" s="130"/>
      <c r="LJS171" s="70"/>
      <c r="LJT171" s="104"/>
      <c r="LJU171" s="105"/>
      <c r="LJV171" s="106"/>
      <c r="LJW171" s="107"/>
      <c r="LJX171" s="108"/>
      <c r="LJY171" s="129"/>
      <c r="LJZ171" s="130"/>
      <c r="LKA171" s="70"/>
      <c r="LKB171" s="104"/>
      <c r="LKC171" s="105"/>
      <c r="LKD171" s="106"/>
      <c r="LKE171" s="107"/>
      <c r="LKF171" s="108"/>
      <c r="LKG171" s="129"/>
      <c r="LKH171" s="130"/>
      <c r="LKI171" s="70"/>
      <c r="LKJ171" s="104"/>
      <c r="LKK171" s="105"/>
      <c r="LKL171" s="106"/>
      <c r="LKM171" s="107"/>
      <c r="LKN171" s="108"/>
      <c r="LKO171" s="129"/>
      <c r="LKP171" s="130"/>
      <c r="LKQ171" s="70"/>
      <c r="LKR171" s="104"/>
      <c r="LKS171" s="105"/>
      <c r="LKT171" s="106"/>
      <c r="LKU171" s="107"/>
      <c r="LKV171" s="108"/>
      <c r="LKW171" s="129"/>
      <c r="LKX171" s="130"/>
      <c r="LKY171" s="70"/>
      <c r="LKZ171" s="104"/>
      <c r="LLA171" s="105"/>
      <c r="LLB171" s="106"/>
      <c r="LLC171" s="107"/>
      <c r="LLD171" s="108"/>
      <c r="LLE171" s="129"/>
      <c r="LLF171" s="130"/>
      <c r="LLG171" s="70"/>
      <c r="LLH171" s="104"/>
      <c r="LLI171" s="105"/>
      <c r="LLJ171" s="106"/>
      <c r="LLK171" s="107"/>
      <c r="LLL171" s="108"/>
      <c r="LLM171" s="129"/>
      <c r="LLN171" s="130"/>
      <c r="LLO171" s="70"/>
      <c r="LLP171" s="104"/>
      <c r="LLQ171" s="105"/>
      <c r="LLR171" s="106"/>
      <c r="LLS171" s="107"/>
      <c r="LLT171" s="108"/>
      <c r="LLU171" s="129"/>
      <c r="LLV171" s="130"/>
      <c r="LLW171" s="70"/>
      <c r="LLX171" s="104"/>
      <c r="LLY171" s="105"/>
      <c r="LLZ171" s="106"/>
      <c r="LMA171" s="107"/>
      <c r="LMB171" s="108"/>
      <c r="LMC171" s="129"/>
      <c r="LMD171" s="130"/>
      <c r="LME171" s="70"/>
      <c r="LMF171" s="104"/>
      <c r="LMG171" s="105"/>
      <c r="LMH171" s="106"/>
      <c r="LMI171" s="107"/>
      <c r="LMJ171" s="108"/>
      <c r="LMK171" s="129"/>
      <c r="LML171" s="130"/>
      <c r="LMM171" s="70"/>
      <c r="LMN171" s="104"/>
      <c r="LMO171" s="105"/>
      <c r="LMP171" s="106"/>
      <c r="LMQ171" s="107"/>
      <c r="LMR171" s="108"/>
      <c r="LMS171" s="129"/>
      <c r="LMT171" s="130"/>
      <c r="LMU171" s="70"/>
      <c r="LMV171" s="104"/>
      <c r="LMW171" s="105"/>
      <c r="LMX171" s="106"/>
      <c r="LMY171" s="107"/>
      <c r="LMZ171" s="108"/>
      <c r="LNA171" s="129"/>
      <c r="LNB171" s="130"/>
      <c r="LNC171" s="70"/>
      <c r="LND171" s="104"/>
      <c r="LNE171" s="105"/>
      <c r="LNF171" s="106"/>
      <c r="LNG171" s="107"/>
      <c r="LNH171" s="108"/>
      <c r="LNI171" s="129"/>
      <c r="LNJ171" s="130"/>
      <c r="LNK171" s="70"/>
      <c r="LNL171" s="104"/>
      <c r="LNM171" s="105"/>
      <c r="LNN171" s="106"/>
      <c r="LNO171" s="107"/>
      <c r="LNP171" s="108"/>
      <c r="LNQ171" s="129"/>
      <c r="LNR171" s="130"/>
      <c r="LNS171" s="70"/>
      <c r="LNT171" s="104"/>
      <c r="LNU171" s="105"/>
      <c r="LNV171" s="106"/>
      <c r="LNW171" s="107"/>
      <c r="LNX171" s="108"/>
      <c r="LNY171" s="129"/>
      <c r="LNZ171" s="130"/>
      <c r="LOA171" s="70"/>
      <c r="LOB171" s="104"/>
      <c r="LOC171" s="105"/>
      <c r="LOD171" s="106"/>
      <c r="LOE171" s="107"/>
      <c r="LOF171" s="108"/>
      <c r="LOG171" s="129"/>
      <c r="LOH171" s="130"/>
      <c r="LOI171" s="70"/>
      <c r="LOJ171" s="104"/>
      <c r="LOK171" s="105"/>
      <c r="LOL171" s="106"/>
      <c r="LOM171" s="107"/>
      <c r="LON171" s="108"/>
      <c r="LOO171" s="129"/>
      <c r="LOP171" s="130"/>
      <c r="LOQ171" s="70"/>
      <c r="LOR171" s="104"/>
      <c r="LOS171" s="105"/>
      <c r="LOT171" s="106"/>
      <c r="LOU171" s="107"/>
      <c r="LOV171" s="108"/>
      <c r="LOW171" s="129"/>
      <c r="LOX171" s="130"/>
      <c r="LOY171" s="70"/>
      <c r="LOZ171" s="104"/>
      <c r="LPA171" s="105"/>
      <c r="LPB171" s="106"/>
      <c r="LPC171" s="107"/>
      <c r="LPD171" s="108"/>
      <c r="LPE171" s="129"/>
      <c r="LPF171" s="130"/>
      <c r="LPG171" s="70"/>
      <c r="LPH171" s="104"/>
      <c r="LPI171" s="105"/>
      <c r="LPJ171" s="106"/>
      <c r="LPK171" s="107"/>
      <c r="LPL171" s="108"/>
      <c r="LPM171" s="129"/>
      <c r="LPN171" s="130"/>
      <c r="LPO171" s="70"/>
      <c r="LPP171" s="104"/>
      <c r="LPQ171" s="105"/>
      <c r="LPR171" s="106"/>
      <c r="LPS171" s="107"/>
      <c r="LPT171" s="108"/>
      <c r="LPU171" s="129"/>
      <c r="LPV171" s="130"/>
      <c r="LPW171" s="70"/>
      <c r="LPX171" s="104"/>
      <c r="LPY171" s="105"/>
      <c r="LPZ171" s="106"/>
      <c r="LQA171" s="107"/>
      <c r="LQB171" s="108"/>
      <c r="LQC171" s="129"/>
      <c r="LQD171" s="130"/>
      <c r="LQE171" s="70"/>
      <c r="LQF171" s="104"/>
      <c r="LQG171" s="105"/>
      <c r="LQH171" s="106"/>
      <c r="LQI171" s="107"/>
      <c r="LQJ171" s="108"/>
      <c r="LQK171" s="129"/>
      <c r="LQL171" s="130"/>
      <c r="LQM171" s="70"/>
      <c r="LQN171" s="104"/>
      <c r="LQO171" s="105"/>
      <c r="LQP171" s="106"/>
      <c r="LQQ171" s="107"/>
      <c r="LQR171" s="108"/>
      <c r="LQS171" s="129"/>
      <c r="LQT171" s="130"/>
      <c r="LQU171" s="70"/>
      <c r="LQV171" s="104"/>
      <c r="LQW171" s="105"/>
      <c r="LQX171" s="106"/>
      <c r="LQY171" s="107"/>
      <c r="LQZ171" s="108"/>
      <c r="LRA171" s="129"/>
      <c r="LRB171" s="130"/>
      <c r="LRC171" s="70"/>
      <c r="LRD171" s="104"/>
      <c r="LRE171" s="105"/>
      <c r="LRF171" s="106"/>
      <c r="LRG171" s="107"/>
      <c r="LRH171" s="108"/>
      <c r="LRI171" s="129"/>
      <c r="LRJ171" s="130"/>
      <c r="LRK171" s="70"/>
      <c r="LRL171" s="104"/>
      <c r="LRM171" s="105"/>
      <c r="LRN171" s="106"/>
      <c r="LRO171" s="107"/>
      <c r="LRP171" s="108"/>
      <c r="LRQ171" s="129"/>
      <c r="LRR171" s="130"/>
      <c r="LRS171" s="70"/>
      <c r="LRT171" s="104"/>
      <c r="LRU171" s="105"/>
      <c r="LRV171" s="106"/>
      <c r="LRW171" s="107"/>
      <c r="LRX171" s="108"/>
      <c r="LRY171" s="129"/>
      <c r="LRZ171" s="130"/>
      <c r="LSA171" s="70"/>
      <c r="LSB171" s="104"/>
      <c r="LSC171" s="105"/>
      <c r="LSD171" s="106"/>
      <c r="LSE171" s="107"/>
      <c r="LSF171" s="108"/>
      <c r="LSG171" s="129"/>
      <c r="LSH171" s="130"/>
      <c r="LSI171" s="70"/>
      <c r="LSJ171" s="104"/>
      <c r="LSK171" s="105"/>
      <c r="LSL171" s="106"/>
      <c r="LSM171" s="107"/>
      <c r="LSN171" s="108"/>
      <c r="LSO171" s="129"/>
      <c r="LSP171" s="130"/>
      <c r="LSQ171" s="70"/>
      <c r="LSR171" s="104"/>
      <c r="LSS171" s="105"/>
      <c r="LST171" s="106"/>
      <c r="LSU171" s="107"/>
      <c r="LSV171" s="108"/>
      <c r="LSW171" s="129"/>
      <c r="LSX171" s="130"/>
      <c r="LSY171" s="70"/>
      <c r="LSZ171" s="104"/>
      <c r="LTA171" s="105"/>
      <c r="LTB171" s="106"/>
      <c r="LTC171" s="107"/>
      <c r="LTD171" s="108"/>
      <c r="LTE171" s="129"/>
      <c r="LTF171" s="130"/>
      <c r="LTG171" s="70"/>
      <c r="LTH171" s="104"/>
      <c r="LTI171" s="105"/>
      <c r="LTJ171" s="106"/>
      <c r="LTK171" s="107"/>
      <c r="LTL171" s="108"/>
      <c r="LTM171" s="129"/>
      <c r="LTN171" s="130"/>
      <c r="LTO171" s="70"/>
      <c r="LTP171" s="104"/>
      <c r="LTQ171" s="105"/>
      <c r="LTR171" s="106"/>
      <c r="LTS171" s="107"/>
      <c r="LTT171" s="108"/>
      <c r="LTU171" s="129"/>
      <c r="LTV171" s="130"/>
      <c r="LTW171" s="70"/>
      <c r="LTX171" s="104"/>
      <c r="LTY171" s="105"/>
      <c r="LTZ171" s="106"/>
      <c r="LUA171" s="107"/>
      <c r="LUB171" s="108"/>
      <c r="LUC171" s="129"/>
      <c r="LUD171" s="130"/>
      <c r="LUE171" s="70"/>
      <c r="LUF171" s="104"/>
      <c r="LUG171" s="105"/>
      <c r="LUH171" s="106"/>
      <c r="LUI171" s="107"/>
      <c r="LUJ171" s="108"/>
      <c r="LUK171" s="129"/>
      <c r="LUL171" s="130"/>
      <c r="LUM171" s="70"/>
      <c r="LUN171" s="104"/>
      <c r="LUO171" s="105"/>
      <c r="LUP171" s="106"/>
      <c r="LUQ171" s="107"/>
      <c r="LUR171" s="108"/>
      <c r="LUS171" s="129"/>
      <c r="LUT171" s="130"/>
      <c r="LUU171" s="70"/>
      <c r="LUV171" s="104"/>
      <c r="LUW171" s="105"/>
      <c r="LUX171" s="106"/>
      <c r="LUY171" s="107"/>
      <c r="LUZ171" s="108"/>
      <c r="LVA171" s="129"/>
      <c r="LVB171" s="130"/>
      <c r="LVC171" s="70"/>
      <c r="LVD171" s="104"/>
      <c r="LVE171" s="105"/>
      <c r="LVF171" s="106"/>
      <c r="LVG171" s="107"/>
      <c r="LVH171" s="108"/>
      <c r="LVI171" s="129"/>
      <c r="LVJ171" s="130"/>
      <c r="LVK171" s="70"/>
      <c r="LVL171" s="104"/>
      <c r="LVM171" s="105"/>
      <c r="LVN171" s="106"/>
      <c r="LVO171" s="107"/>
      <c r="LVP171" s="108"/>
      <c r="LVQ171" s="129"/>
      <c r="LVR171" s="130"/>
      <c r="LVS171" s="70"/>
      <c r="LVT171" s="104"/>
      <c r="LVU171" s="105"/>
      <c r="LVV171" s="106"/>
      <c r="LVW171" s="107"/>
      <c r="LVX171" s="108"/>
      <c r="LVY171" s="129"/>
      <c r="LVZ171" s="130"/>
      <c r="LWA171" s="70"/>
      <c r="LWB171" s="104"/>
      <c r="LWC171" s="105"/>
      <c r="LWD171" s="106"/>
      <c r="LWE171" s="107"/>
      <c r="LWF171" s="108"/>
      <c r="LWG171" s="129"/>
      <c r="LWH171" s="130"/>
      <c r="LWI171" s="70"/>
      <c r="LWJ171" s="104"/>
      <c r="LWK171" s="105"/>
      <c r="LWL171" s="106"/>
      <c r="LWM171" s="107"/>
      <c r="LWN171" s="108"/>
      <c r="LWO171" s="129"/>
      <c r="LWP171" s="130"/>
      <c r="LWQ171" s="70"/>
      <c r="LWR171" s="104"/>
      <c r="LWS171" s="105"/>
      <c r="LWT171" s="106"/>
      <c r="LWU171" s="107"/>
      <c r="LWV171" s="108"/>
      <c r="LWW171" s="129"/>
      <c r="LWX171" s="130"/>
      <c r="LWY171" s="70"/>
      <c r="LWZ171" s="104"/>
      <c r="LXA171" s="105"/>
      <c r="LXB171" s="106"/>
      <c r="LXC171" s="107"/>
      <c r="LXD171" s="108"/>
      <c r="LXE171" s="129"/>
      <c r="LXF171" s="130"/>
      <c r="LXG171" s="70"/>
      <c r="LXH171" s="104"/>
      <c r="LXI171" s="105"/>
      <c r="LXJ171" s="106"/>
      <c r="LXK171" s="107"/>
      <c r="LXL171" s="108"/>
      <c r="LXM171" s="129"/>
      <c r="LXN171" s="130"/>
      <c r="LXO171" s="70"/>
      <c r="LXP171" s="104"/>
      <c r="LXQ171" s="105"/>
      <c r="LXR171" s="106"/>
      <c r="LXS171" s="107"/>
      <c r="LXT171" s="108"/>
      <c r="LXU171" s="129"/>
      <c r="LXV171" s="130"/>
      <c r="LXW171" s="70"/>
      <c r="LXX171" s="104"/>
      <c r="LXY171" s="105"/>
      <c r="LXZ171" s="106"/>
      <c r="LYA171" s="107"/>
      <c r="LYB171" s="108"/>
      <c r="LYC171" s="129"/>
      <c r="LYD171" s="130"/>
      <c r="LYE171" s="70"/>
      <c r="LYF171" s="104"/>
      <c r="LYG171" s="105"/>
      <c r="LYH171" s="106"/>
      <c r="LYI171" s="107"/>
      <c r="LYJ171" s="108"/>
      <c r="LYK171" s="129"/>
      <c r="LYL171" s="130"/>
      <c r="LYM171" s="70"/>
      <c r="LYN171" s="104"/>
      <c r="LYO171" s="105"/>
      <c r="LYP171" s="106"/>
      <c r="LYQ171" s="107"/>
      <c r="LYR171" s="108"/>
      <c r="LYS171" s="129"/>
      <c r="LYT171" s="130"/>
      <c r="LYU171" s="70"/>
      <c r="LYV171" s="104"/>
      <c r="LYW171" s="105"/>
      <c r="LYX171" s="106"/>
      <c r="LYY171" s="107"/>
      <c r="LYZ171" s="108"/>
      <c r="LZA171" s="129"/>
      <c r="LZB171" s="130"/>
      <c r="LZC171" s="70"/>
      <c r="LZD171" s="104"/>
      <c r="LZE171" s="105"/>
      <c r="LZF171" s="106"/>
      <c r="LZG171" s="107"/>
      <c r="LZH171" s="108"/>
      <c r="LZI171" s="129"/>
      <c r="LZJ171" s="130"/>
      <c r="LZK171" s="70"/>
      <c r="LZL171" s="104"/>
      <c r="LZM171" s="105"/>
      <c r="LZN171" s="106"/>
      <c r="LZO171" s="107"/>
      <c r="LZP171" s="108"/>
      <c r="LZQ171" s="129"/>
      <c r="LZR171" s="130"/>
      <c r="LZS171" s="70"/>
      <c r="LZT171" s="104"/>
      <c r="LZU171" s="105"/>
      <c r="LZV171" s="106"/>
      <c r="LZW171" s="107"/>
      <c r="LZX171" s="108"/>
      <c r="LZY171" s="129"/>
      <c r="LZZ171" s="130"/>
      <c r="MAA171" s="70"/>
      <c r="MAB171" s="104"/>
      <c r="MAC171" s="105"/>
      <c r="MAD171" s="106"/>
      <c r="MAE171" s="107"/>
      <c r="MAF171" s="108"/>
      <c r="MAG171" s="129"/>
      <c r="MAH171" s="130"/>
      <c r="MAI171" s="70"/>
      <c r="MAJ171" s="104"/>
      <c r="MAK171" s="105"/>
      <c r="MAL171" s="106"/>
      <c r="MAM171" s="107"/>
      <c r="MAN171" s="108"/>
      <c r="MAO171" s="129"/>
      <c r="MAP171" s="130"/>
      <c r="MAQ171" s="70"/>
      <c r="MAR171" s="104"/>
      <c r="MAS171" s="105"/>
      <c r="MAT171" s="106"/>
      <c r="MAU171" s="107"/>
      <c r="MAV171" s="108"/>
      <c r="MAW171" s="129"/>
      <c r="MAX171" s="130"/>
      <c r="MAY171" s="70"/>
      <c r="MAZ171" s="104"/>
      <c r="MBA171" s="105"/>
      <c r="MBB171" s="106"/>
      <c r="MBC171" s="107"/>
      <c r="MBD171" s="108"/>
      <c r="MBE171" s="129"/>
      <c r="MBF171" s="130"/>
      <c r="MBG171" s="70"/>
      <c r="MBH171" s="104"/>
      <c r="MBI171" s="105"/>
      <c r="MBJ171" s="106"/>
      <c r="MBK171" s="107"/>
      <c r="MBL171" s="108"/>
      <c r="MBM171" s="129"/>
      <c r="MBN171" s="130"/>
      <c r="MBO171" s="70"/>
      <c r="MBP171" s="104"/>
      <c r="MBQ171" s="105"/>
      <c r="MBR171" s="106"/>
      <c r="MBS171" s="107"/>
      <c r="MBT171" s="108"/>
      <c r="MBU171" s="129"/>
      <c r="MBV171" s="130"/>
      <c r="MBW171" s="70"/>
      <c r="MBX171" s="104"/>
      <c r="MBY171" s="105"/>
      <c r="MBZ171" s="106"/>
      <c r="MCA171" s="107"/>
      <c r="MCB171" s="108"/>
      <c r="MCC171" s="129"/>
      <c r="MCD171" s="130"/>
      <c r="MCE171" s="70"/>
      <c r="MCF171" s="104"/>
      <c r="MCG171" s="105"/>
      <c r="MCH171" s="106"/>
      <c r="MCI171" s="107"/>
      <c r="MCJ171" s="108"/>
      <c r="MCK171" s="129"/>
      <c r="MCL171" s="130"/>
      <c r="MCM171" s="70"/>
      <c r="MCN171" s="104"/>
      <c r="MCO171" s="105"/>
      <c r="MCP171" s="106"/>
      <c r="MCQ171" s="107"/>
      <c r="MCR171" s="108"/>
      <c r="MCS171" s="129"/>
      <c r="MCT171" s="130"/>
      <c r="MCU171" s="70"/>
      <c r="MCV171" s="104"/>
      <c r="MCW171" s="105"/>
      <c r="MCX171" s="106"/>
      <c r="MCY171" s="107"/>
      <c r="MCZ171" s="108"/>
      <c r="MDA171" s="129"/>
      <c r="MDB171" s="130"/>
      <c r="MDC171" s="70"/>
      <c r="MDD171" s="104"/>
      <c r="MDE171" s="105"/>
      <c r="MDF171" s="106"/>
      <c r="MDG171" s="107"/>
      <c r="MDH171" s="108"/>
      <c r="MDI171" s="129"/>
      <c r="MDJ171" s="130"/>
      <c r="MDK171" s="70"/>
      <c r="MDL171" s="104"/>
      <c r="MDM171" s="105"/>
      <c r="MDN171" s="106"/>
      <c r="MDO171" s="107"/>
      <c r="MDP171" s="108"/>
      <c r="MDQ171" s="129"/>
      <c r="MDR171" s="130"/>
      <c r="MDS171" s="70"/>
      <c r="MDT171" s="104"/>
      <c r="MDU171" s="105"/>
      <c r="MDV171" s="106"/>
      <c r="MDW171" s="107"/>
      <c r="MDX171" s="108"/>
      <c r="MDY171" s="129"/>
      <c r="MDZ171" s="130"/>
      <c r="MEA171" s="70"/>
      <c r="MEB171" s="104"/>
      <c r="MEC171" s="105"/>
      <c r="MED171" s="106"/>
      <c r="MEE171" s="107"/>
      <c r="MEF171" s="108"/>
      <c r="MEG171" s="129"/>
      <c r="MEH171" s="130"/>
      <c r="MEI171" s="70"/>
      <c r="MEJ171" s="104"/>
      <c r="MEK171" s="105"/>
      <c r="MEL171" s="106"/>
      <c r="MEM171" s="107"/>
      <c r="MEN171" s="108"/>
      <c r="MEO171" s="129"/>
      <c r="MEP171" s="130"/>
      <c r="MEQ171" s="70"/>
      <c r="MER171" s="104"/>
      <c r="MES171" s="105"/>
      <c r="MET171" s="106"/>
      <c r="MEU171" s="107"/>
      <c r="MEV171" s="108"/>
      <c r="MEW171" s="129"/>
      <c r="MEX171" s="130"/>
      <c r="MEY171" s="70"/>
      <c r="MEZ171" s="104"/>
      <c r="MFA171" s="105"/>
      <c r="MFB171" s="106"/>
      <c r="MFC171" s="107"/>
      <c r="MFD171" s="108"/>
      <c r="MFE171" s="129"/>
      <c r="MFF171" s="130"/>
      <c r="MFG171" s="70"/>
      <c r="MFH171" s="104"/>
      <c r="MFI171" s="105"/>
      <c r="MFJ171" s="106"/>
      <c r="MFK171" s="107"/>
      <c r="MFL171" s="108"/>
      <c r="MFM171" s="129"/>
      <c r="MFN171" s="130"/>
      <c r="MFO171" s="70"/>
      <c r="MFP171" s="104"/>
      <c r="MFQ171" s="105"/>
      <c r="MFR171" s="106"/>
      <c r="MFS171" s="107"/>
      <c r="MFT171" s="108"/>
      <c r="MFU171" s="129"/>
      <c r="MFV171" s="130"/>
      <c r="MFW171" s="70"/>
      <c r="MFX171" s="104"/>
      <c r="MFY171" s="105"/>
      <c r="MFZ171" s="106"/>
      <c r="MGA171" s="107"/>
      <c r="MGB171" s="108"/>
      <c r="MGC171" s="129"/>
      <c r="MGD171" s="130"/>
      <c r="MGE171" s="70"/>
      <c r="MGF171" s="104"/>
      <c r="MGG171" s="105"/>
      <c r="MGH171" s="106"/>
      <c r="MGI171" s="107"/>
      <c r="MGJ171" s="108"/>
      <c r="MGK171" s="129"/>
      <c r="MGL171" s="130"/>
      <c r="MGM171" s="70"/>
      <c r="MGN171" s="104"/>
      <c r="MGO171" s="105"/>
      <c r="MGP171" s="106"/>
      <c r="MGQ171" s="107"/>
      <c r="MGR171" s="108"/>
      <c r="MGS171" s="129"/>
      <c r="MGT171" s="130"/>
      <c r="MGU171" s="70"/>
      <c r="MGV171" s="104"/>
      <c r="MGW171" s="105"/>
      <c r="MGX171" s="106"/>
      <c r="MGY171" s="107"/>
      <c r="MGZ171" s="108"/>
      <c r="MHA171" s="129"/>
      <c r="MHB171" s="130"/>
      <c r="MHC171" s="70"/>
      <c r="MHD171" s="104"/>
      <c r="MHE171" s="105"/>
      <c r="MHF171" s="106"/>
      <c r="MHG171" s="107"/>
      <c r="MHH171" s="108"/>
      <c r="MHI171" s="129"/>
      <c r="MHJ171" s="130"/>
      <c r="MHK171" s="70"/>
      <c r="MHL171" s="104"/>
      <c r="MHM171" s="105"/>
      <c r="MHN171" s="106"/>
      <c r="MHO171" s="107"/>
      <c r="MHP171" s="108"/>
      <c r="MHQ171" s="129"/>
      <c r="MHR171" s="130"/>
      <c r="MHS171" s="70"/>
      <c r="MHT171" s="104"/>
      <c r="MHU171" s="105"/>
      <c r="MHV171" s="106"/>
      <c r="MHW171" s="107"/>
      <c r="MHX171" s="108"/>
      <c r="MHY171" s="129"/>
      <c r="MHZ171" s="130"/>
      <c r="MIA171" s="70"/>
      <c r="MIB171" s="104"/>
      <c r="MIC171" s="105"/>
      <c r="MID171" s="106"/>
      <c r="MIE171" s="107"/>
      <c r="MIF171" s="108"/>
      <c r="MIG171" s="129"/>
      <c r="MIH171" s="130"/>
      <c r="MII171" s="70"/>
      <c r="MIJ171" s="104"/>
      <c r="MIK171" s="105"/>
      <c r="MIL171" s="106"/>
      <c r="MIM171" s="107"/>
      <c r="MIN171" s="108"/>
      <c r="MIO171" s="129"/>
      <c r="MIP171" s="130"/>
      <c r="MIQ171" s="70"/>
      <c r="MIR171" s="104"/>
      <c r="MIS171" s="105"/>
      <c r="MIT171" s="106"/>
      <c r="MIU171" s="107"/>
      <c r="MIV171" s="108"/>
      <c r="MIW171" s="129"/>
      <c r="MIX171" s="130"/>
      <c r="MIY171" s="70"/>
      <c r="MIZ171" s="104"/>
      <c r="MJA171" s="105"/>
      <c r="MJB171" s="106"/>
      <c r="MJC171" s="107"/>
      <c r="MJD171" s="108"/>
      <c r="MJE171" s="129"/>
      <c r="MJF171" s="130"/>
      <c r="MJG171" s="70"/>
      <c r="MJH171" s="104"/>
      <c r="MJI171" s="105"/>
      <c r="MJJ171" s="106"/>
      <c r="MJK171" s="107"/>
      <c r="MJL171" s="108"/>
      <c r="MJM171" s="129"/>
      <c r="MJN171" s="130"/>
      <c r="MJO171" s="70"/>
      <c r="MJP171" s="104"/>
      <c r="MJQ171" s="105"/>
      <c r="MJR171" s="106"/>
      <c r="MJS171" s="107"/>
      <c r="MJT171" s="108"/>
      <c r="MJU171" s="129"/>
      <c r="MJV171" s="130"/>
      <c r="MJW171" s="70"/>
      <c r="MJX171" s="104"/>
      <c r="MJY171" s="105"/>
      <c r="MJZ171" s="106"/>
      <c r="MKA171" s="107"/>
      <c r="MKB171" s="108"/>
      <c r="MKC171" s="129"/>
      <c r="MKD171" s="130"/>
      <c r="MKE171" s="70"/>
      <c r="MKF171" s="104"/>
      <c r="MKG171" s="105"/>
      <c r="MKH171" s="106"/>
      <c r="MKI171" s="107"/>
      <c r="MKJ171" s="108"/>
      <c r="MKK171" s="129"/>
      <c r="MKL171" s="130"/>
      <c r="MKM171" s="70"/>
      <c r="MKN171" s="104"/>
      <c r="MKO171" s="105"/>
      <c r="MKP171" s="106"/>
      <c r="MKQ171" s="107"/>
      <c r="MKR171" s="108"/>
      <c r="MKS171" s="129"/>
      <c r="MKT171" s="130"/>
      <c r="MKU171" s="70"/>
      <c r="MKV171" s="104"/>
      <c r="MKW171" s="105"/>
      <c r="MKX171" s="106"/>
      <c r="MKY171" s="107"/>
      <c r="MKZ171" s="108"/>
      <c r="MLA171" s="129"/>
      <c r="MLB171" s="130"/>
      <c r="MLC171" s="70"/>
      <c r="MLD171" s="104"/>
      <c r="MLE171" s="105"/>
      <c r="MLF171" s="106"/>
      <c r="MLG171" s="107"/>
      <c r="MLH171" s="108"/>
      <c r="MLI171" s="129"/>
      <c r="MLJ171" s="130"/>
      <c r="MLK171" s="70"/>
      <c r="MLL171" s="104"/>
      <c r="MLM171" s="105"/>
      <c r="MLN171" s="106"/>
      <c r="MLO171" s="107"/>
      <c r="MLP171" s="108"/>
      <c r="MLQ171" s="129"/>
      <c r="MLR171" s="130"/>
      <c r="MLS171" s="70"/>
      <c r="MLT171" s="104"/>
      <c r="MLU171" s="105"/>
      <c r="MLV171" s="106"/>
      <c r="MLW171" s="107"/>
      <c r="MLX171" s="108"/>
      <c r="MLY171" s="129"/>
      <c r="MLZ171" s="130"/>
      <c r="MMA171" s="70"/>
      <c r="MMB171" s="104"/>
      <c r="MMC171" s="105"/>
      <c r="MMD171" s="106"/>
      <c r="MME171" s="107"/>
      <c r="MMF171" s="108"/>
      <c r="MMG171" s="129"/>
      <c r="MMH171" s="130"/>
      <c r="MMI171" s="70"/>
      <c r="MMJ171" s="104"/>
      <c r="MMK171" s="105"/>
      <c r="MML171" s="106"/>
      <c r="MMM171" s="107"/>
      <c r="MMN171" s="108"/>
      <c r="MMO171" s="129"/>
      <c r="MMP171" s="130"/>
      <c r="MMQ171" s="70"/>
      <c r="MMR171" s="104"/>
      <c r="MMS171" s="105"/>
      <c r="MMT171" s="106"/>
      <c r="MMU171" s="107"/>
      <c r="MMV171" s="108"/>
      <c r="MMW171" s="129"/>
      <c r="MMX171" s="130"/>
      <c r="MMY171" s="70"/>
      <c r="MMZ171" s="104"/>
      <c r="MNA171" s="105"/>
      <c r="MNB171" s="106"/>
      <c r="MNC171" s="107"/>
      <c r="MND171" s="108"/>
      <c r="MNE171" s="129"/>
      <c r="MNF171" s="130"/>
      <c r="MNG171" s="70"/>
      <c r="MNH171" s="104"/>
      <c r="MNI171" s="105"/>
      <c r="MNJ171" s="106"/>
      <c r="MNK171" s="107"/>
      <c r="MNL171" s="108"/>
      <c r="MNM171" s="129"/>
      <c r="MNN171" s="130"/>
      <c r="MNO171" s="70"/>
      <c r="MNP171" s="104"/>
      <c r="MNQ171" s="105"/>
      <c r="MNR171" s="106"/>
      <c r="MNS171" s="107"/>
      <c r="MNT171" s="108"/>
      <c r="MNU171" s="129"/>
      <c r="MNV171" s="130"/>
      <c r="MNW171" s="70"/>
      <c r="MNX171" s="104"/>
      <c r="MNY171" s="105"/>
      <c r="MNZ171" s="106"/>
      <c r="MOA171" s="107"/>
      <c r="MOB171" s="108"/>
      <c r="MOC171" s="129"/>
      <c r="MOD171" s="130"/>
      <c r="MOE171" s="70"/>
      <c r="MOF171" s="104"/>
      <c r="MOG171" s="105"/>
      <c r="MOH171" s="106"/>
      <c r="MOI171" s="107"/>
      <c r="MOJ171" s="108"/>
      <c r="MOK171" s="129"/>
      <c r="MOL171" s="130"/>
      <c r="MOM171" s="70"/>
      <c r="MON171" s="104"/>
      <c r="MOO171" s="105"/>
      <c r="MOP171" s="106"/>
      <c r="MOQ171" s="107"/>
      <c r="MOR171" s="108"/>
      <c r="MOS171" s="129"/>
      <c r="MOT171" s="130"/>
      <c r="MOU171" s="70"/>
      <c r="MOV171" s="104"/>
      <c r="MOW171" s="105"/>
      <c r="MOX171" s="106"/>
      <c r="MOY171" s="107"/>
      <c r="MOZ171" s="108"/>
      <c r="MPA171" s="129"/>
      <c r="MPB171" s="130"/>
      <c r="MPC171" s="70"/>
      <c r="MPD171" s="104"/>
      <c r="MPE171" s="105"/>
      <c r="MPF171" s="106"/>
      <c r="MPG171" s="107"/>
      <c r="MPH171" s="108"/>
      <c r="MPI171" s="129"/>
      <c r="MPJ171" s="130"/>
      <c r="MPK171" s="70"/>
      <c r="MPL171" s="104"/>
      <c r="MPM171" s="105"/>
      <c r="MPN171" s="106"/>
      <c r="MPO171" s="107"/>
      <c r="MPP171" s="108"/>
      <c r="MPQ171" s="129"/>
      <c r="MPR171" s="130"/>
      <c r="MPS171" s="70"/>
      <c r="MPT171" s="104"/>
      <c r="MPU171" s="105"/>
      <c r="MPV171" s="106"/>
      <c r="MPW171" s="107"/>
      <c r="MPX171" s="108"/>
      <c r="MPY171" s="129"/>
      <c r="MPZ171" s="130"/>
      <c r="MQA171" s="70"/>
      <c r="MQB171" s="104"/>
      <c r="MQC171" s="105"/>
      <c r="MQD171" s="106"/>
      <c r="MQE171" s="107"/>
      <c r="MQF171" s="108"/>
      <c r="MQG171" s="129"/>
      <c r="MQH171" s="130"/>
      <c r="MQI171" s="70"/>
      <c r="MQJ171" s="104"/>
      <c r="MQK171" s="105"/>
      <c r="MQL171" s="106"/>
      <c r="MQM171" s="107"/>
      <c r="MQN171" s="108"/>
      <c r="MQO171" s="129"/>
      <c r="MQP171" s="130"/>
      <c r="MQQ171" s="70"/>
      <c r="MQR171" s="104"/>
      <c r="MQS171" s="105"/>
      <c r="MQT171" s="106"/>
      <c r="MQU171" s="107"/>
      <c r="MQV171" s="108"/>
      <c r="MQW171" s="129"/>
      <c r="MQX171" s="130"/>
      <c r="MQY171" s="70"/>
      <c r="MQZ171" s="104"/>
      <c r="MRA171" s="105"/>
      <c r="MRB171" s="106"/>
      <c r="MRC171" s="107"/>
      <c r="MRD171" s="108"/>
      <c r="MRE171" s="129"/>
      <c r="MRF171" s="130"/>
      <c r="MRG171" s="70"/>
      <c r="MRH171" s="104"/>
      <c r="MRI171" s="105"/>
      <c r="MRJ171" s="106"/>
      <c r="MRK171" s="107"/>
      <c r="MRL171" s="108"/>
      <c r="MRM171" s="129"/>
      <c r="MRN171" s="130"/>
      <c r="MRO171" s="70"/>
      <c r="MRP171" s="104"/>
      <c r="MRQ171" s="105"/>
      <c r="MRR171" s="106"/>
      <c r="MRS171" s="107"/>
      <c r="MRT171" s="108"/>
      <c r="MRU171" s="129"/>
      <c r="MRV171" s="130"/>
      <c r="MRW171" s="70"/>
      <c r="MRX171" s="104"/>
      <c r="MRY171" s="105"/>
      <c r="MRZ171" s="106"/>
      <c r="MSA171" s="107"/>
      <c r="MSB171" s="108"/>
      <c r="MSC171" s="129"/>
      <c r="MSD171" s="130"/>
      <c r="MSE171" s="70"/>
      <c r="MSF171" s="104"/>
      <c r="MSG171" s="105"/>
      <c r="MSH171" s="106"/>
      <c r="MSI171" s="107"/>
      <c r="MSJ171" s="108"/>
      <c r="MSK171" s="129"/>
      <c r="MSL171" s="130"/>
      <c r="MSM171" s="70"/>
      <c r="MSN171" s="104"/>
      <c r="MSO171" s="105"/>
      <c r="MSP171" s="106"/>
      <c r="MSQ171" s="107"/>
      <c r="MSR171" s="108"/>
      <c r="MSS171" s="129"/>
      <c r="MST171" s="130"/>
      <c r="MSU171" s="70"/>
      <c r="MSV171" s="104"/>
      <c r="MSW171" s="105"/>
      <c r="MSX171" s="106"/>
      <c r="MSY171" s="107"/>
      <c r="MSZ171" s="108"/>
      <c r="MTA171" s="129"/>
      <c r="MTB171" s="130"/>
      <c r="MTC171" s="70"/>
      <c r="MTD171" s="104"/>
      <c r="MTE171" s="105"/>
      <c r="MTF171" s="106"/>
      <c r="MTG171" s="107"/>
      <c r="MTH171" s="108"/>
      <c r="MTI171" s="129"/>
      <c r="MTJ171" s="130"/>
      <c r="MTK171" s="70"/>
      <c r="MTL171" s="104"/>
      <c r="MTM171" s="105"/>
      <c r="MTN171" s="106"/>
      <c r="MTO171" s="107"/>
      <c r="MTP171" s="108"/>
      <c r="MTQ171" s="129"/>
      <c r="MTR171" s="130"/>
      <c r="MTS171" s="70"/>
      <c r="MTT171" s="104"/>
      <c r="MTU171" s="105"/>
      <c r="MTV171" s="106"/>
      <c r="MTW171" s="107"/>
      <c r="MTX171" s="108"/>
      <c r="MTY171" s="129"/>
      <c r="MTZ171" s="130"/>
      <c r="MUA171" s="70"/>
      <c r="MUB171" s="104"/>
      <c r="MUC171" s="105"/>
      <c r="MUD171" s="106"/>
      <c r="MUE171" s="107"/>
      <c r="MUF171" s="108"/>
      <c r="MUG171" s="129"/>
      <c r="MUH171" s="130"/>
      <c r="MUI171" s="70"/>
      <c r="MUJ171" s="104"/>
      <c r="MUK171" s="105"/>
      <c r="MUL171" s="106"/>
      <c r="MUM171" s="107"/>
      <c r="MUN171" s="108"/>
      <c r="MUO171" s="129"/>
      <c r="MUP171" s="130"/>
      <c r="MUQ171" s="70"/>
      <c r="MUR171" s="104"/>
      <c r="MUS171" s="105"/>
      <c r="MUT171" s="106"/>
      <c r="MUU171" s="107"/>
      <c r="MUV171" s="108"/>
      <c r="MUW171" s="129"/>
      <c r="MUX171" s="130"/>
      <c r="MUY171" s="70"/>
      <c r="MUZ171" s="104"/>
      <c r="MVA171" s="105"/>
      <c r="MVB171" s="106"/>
      <c r="MVC171" s="107"/>
      <c r="MVD171" s="108"/>
      <c r="MVE171" s="129"/>
      <c r="MVF171" s="130"/>
      <c r="MVG171" s="70"/>
      <c r="MVH171" s="104"/>
      <c r="MVI171" s="105"/>
      <c r="MVJ171" s="106"/>
      <c r="MVK171" s="107"/>
      <c r="MVL171" s="108"/>
      <c r="MVM171" s="129"/>
      <c r="MVN171" s="130"/>
      <c r="MVO171" s="70"/>
      <c r="MVP171" s="104"/>
      <c r="MVQ171" s="105"/>
      <c r="MVR171" s="106"/>
      <c r="MVS171" s="107"/>
      <c r="MVT171" s="108"/>
      <c r="MVU171" s="129"/>
      <c r="MVV171" s="130"/>
      <c r="MVW171" s="70"/>
      <c r="MVX171" s="104"/>
      <c r="MVY171" s="105"/>
      <c r="MVZ171" s="106"/>
      <c r="MWA171" s="107"/>
      <c r="MWB171" s="108"/>
      <c r="MWC171" s="129"/>
      <c r="MWD171" s="130"/>
      <c r="MWE171" s="70"/>
      <c r="MWF171" s="104"/>
      <c r="MWG171" s="105"/>
      <c r="MWH171" s="106"/>
      <c r="MWI171" s="107"/>
      <c r="MWJ171" s="108"/>
      <c r="MWK171" s="129"/>
      <c r="MWL171" s="130"/>
      <c r="MWM171" s="70"/>
      <c r="MWN171" s="104"/>
      <c r="MWO171" s="105"/>
      <c r="MWP171" s="106"/>
      <c r="MWQ171" s="107"/>
      <c r="MWR171" s="108"/>
      <c r="MWS171" s="129"/>
      <c r="MWT171" s="130"/>
      <c r="MWU171" s="70"/>
      <c r="MWV171" s="104"/>
      <c r="MWW171" s="105"/>
      <c r="MWX171" s="106"/>
      <c r="MWY171" s="107"/>
      <c r="MWZ171" s="108"/>
      <c r="MXA171" s="129"/>
      <c r="MXB171" s="130"/>
      <c r="MXC171" s="70"/>
      <c r="MXD171" s="104"/>
      <c r="MXE171" s="105"/>
      <c r="MXF171" s="106"/>
      <c r="MXG171" s="107"/>
      <c r="MXH171" s="108"/>
      <c r="MXI171" s="129"/>
      <c r="MXJ171" s="130"/>
      <c r="MXK171" s="70"/>
      <c r="MXL171" s="104"/>
      <c r="MXM171" s="105"/>
      <c r="MXN171" s="106"/>
      <c r="MXO171" s="107"/>
      <c r="MXP171" s="108"/>
      <c r="MXQ171" s="129"/>
      <c r="MXR171" s="130"/>
      <c r="MXS171" s="70"/>
      <c r="MXT171" s="104"/>
      <c r="MXU171" s="105"/>
      <c r="MXV171" s="106"/>
      <c r="MXW171" s="107"/>
      <c r="MXX171" s="108"/>
      <c r="MXY171" s="129"/>
      <c r="MXZ171" s="130"/>
      <c r="MYA171" s="70"/>
      <c r="MYB171" s="104"/>
      <c r="MYC171" s="105"/>
      <c r="MYD171" s="106"/>
      <c r="MYE171" s="107"/>
      <c r="MYF171" s="108"/>
      <c r="MYG171" s="129"/>
      <c r="MYH171" s="130"/>
      <c r="MYI171" s="70"/>
      <c r="MYJ171" s="104"/>
      <c r="MYK171" s="105"/>
      <c r="MYL171" s="106"/>
      <c r="MYM171" s="107"/>
      <c r="MYN171" s="108"/>
      <c r="MYO171" s="129"/>
      <c r="MYP171" s="130"/>
      <c r="MYQ171" s="70"/>
      <c r="MYR171" s="104"/>
      <c r="MYS171" s="105"/>
      <c r="MYT171" s="106"/>
      <c r="MYU171" s="107"/>
      <c r="MYV171" s="108"/>
      <c r="MYW171" s="129"/>
      <c r="MYX171" s="130"/>
      <c r="MYY171" s="70"/>
      <c r="MYZ171" s="104"/>
      <c r="MZA171" s="105"/>
      <c r="MZB171" s="106"/>
      <c r="MZC171" s="107"/>
      <c r="MZD171" s="108"/>
      <c r="MZE171" s="129"/>
      <c r="MZF171" s="130"/>
      <c r="MZG171" s="70"/>
      <c r="MZH171" s="104"/>
      <c r="MZI171" s="105"/>
      <c r="MZJ171" s="106"/>
      <c r="MZK171" s="107"/>
      <c r="MZL171" s="108"/>
      <c r="MZM171" s="129"/>
      <c r="MZN171" s="130"/>
      <c r="MZO171" s="70"/>
      <c r="MZP171" s="104"/>
      <c r="MZQ171" s="105"/>
      <c r="MZR171" s="106"/>
      <c r="MZS171" s="107"/>
      <c r="MZT171" s="108"/>
      <c r="MZU171" s="129"/>
      <c r="MZV171" s="130"/>
      <c r="MZW171" s="70"/>
      <c r="MZX171" s="104"/>
      <c r="MZY171" s="105"/>
      <c r="MZZ171" s="106"/>
      <c r="NAA171" s="107"/>
      <c r="NAB171" s="108"/>
      <c r="NAC171" s="129"/>
      <c r="NAD171" s="130"/>
      <c r="NAE171" s="70"/>
      <c r="NAF171" s="104"/>
      <c r="NAG171" s="105"/>
      <c r="NAH171" s="106"/>
      <c r="NAI171" s="107"/>
      <c r="NAJ171" s="108"/>
      <c r="NAK171" s="129"/>
      <c r="NAL171" s="130"/>
      <c r="NAM171" s="70"/>
      <c r="NAN171" s="104"/>
      <c r="NAO171" s="105"/>
      <c r="NAP171" s="106"/>
      <c r="NAQ171" s="107"/>
      <c r="NAR171" s="108"/>
      <c r="NAS171" s="129"/>
      <c r="NAT171" s="130"/>
      <c r="NAU171" s="70"/>
      <c r="NAV171" s="104"/>
      <c r="NAW171" s="105"/>
      <c r="NAX171" s="106"/>
      <c r="NAY171" s="107"/>
      <c r="NAZ171" s="108"/>
      <c r="NBA171" s="129"/>
      <c r="NBB171" s="130"/>
      <c r="NBC171" s="70"/>
      <c r="NBD171" s="104"/>
      <c r="NBE171" s="105"/>
      <c r="NBF171" s="106"/>
      <c r="NBG171" s="107"/>
      <c r="NBH171" s="108"/>
      <c r="NBI171" s="129"/>
      <c r="NBJ171" s="130"/>
      <c r="NBK171" s="70"/>
      <c r="NBL171" s="104"/>
      <c r="NBM171" s="105"/>
      <c r="NBN171" s="106"/>
      <c r="NBO171" s="107"/>
      <c r="NBP171" s="108"/>
      <c r="NBQ171" s="129"/>
      <c r="NBR171" s="130"/>
      <c r="NBS171" s="70"/>
      <c r="NBT171" s="104"/>
      <c r="NBU171" s="105"/>
      <c r="NBV171" s="106"/>
      <c r="NBW171" s="107"/>
      <c r="NBX171" s="108"/>
      <c r="NBY171" s="129"/>
      <c r="NBZ171" s="130"/>
      <c r="NCA171" s="70"/>
      <c r="NCB171" s="104"/>
      <c r="NCC171" s="105"/>
      <c r="NCD171" s="106"/>
      <c r="NCE171" s="107"/>
      <c r="NCF171" s="108"/>
      <c r="NCG171" s="129"/>
      <c r="NCH171" s="130"/>
      <c r="NCI171" s="70"/>
      <c r="NCJ171" s="104"/>
      <c r="NCK171" s="105"/>
      <c r="NCL171" s="106"/>
      <c r="NCM171" s="107"/>
      <c r="NCN171" s="108"/>
      <c r="NCO171" s="129"/>
      <c r="NCP171" s="130"/>
      <c r="NCQ171" s="70"/>
      <c r="NCR171" s="104"/>
      <c r="NCS171" s="105"/>
      <c r="NCT171" s="106"/>
      <c r="NCU171" s="107"/>
      <c r="NCV171" s="108"/>
      <c r="NCW171" s="129"/>
      <c r="NCX171" s="130"/>
      <c r="NCY171" s="70"/>
      <c r="NCZ171" s="104"/>
      <c r="NDA171" s="105"/>
      <c r="NDB171" s="106"/>
      <c r="NDC171" s="107"/>
      <c r="NDD171" s="108"/>
      <c r="NDE171" s="129"/>
      <c r="NDF171" s="130"/>
      <c r="NDG171" s="70"/>
      <c r="NDH171" s="104"/>
      <c r="NDI171" s="105"/>
      <c r="NDJ171" s="106"/>
      <c r="NDK171" s="107"/>
      <c r="NDL171" s="108"/>
      <c r="NDM171" s="129"/>
      <c r="NDN171" s="130"/>
      <c r="NDO171" s="70"/>
      <c r="NDP171" s="104"/>
      <c r="NDQ171" s="105"/>
      <c r="NDR171" s="106"/>
      <c r="NDS171" s="107"/>
      <c r="NDT171" s="108"/>
      <c r="NDU171" s="129"/>
      <c r="NDV171" s="130"/>
      <c r="NDW171" s="70"/>
      <c r="NDX171" s="104"/>
      <c r="NDY171" s="105"/>
      <c r="NDZ171" s="106"/>
      <c r="NEA171" s="107"/>
      <c r="NEB171" s="108"/>
      <c r="NEC171" s="129"/>
      <c r="NED171" s="130"/>
      <c r="NEE171" s="70"/>
      <c r="NEF171" s="104"/>
      <c r="NEG171" s="105"/>
      <c r="NEH171" s="106"/>
      <c r="NEI171" s="107"/>
      <c r="NEJ171" s="108"/>
      <c r="NEK171" s="129"/>
      <c r="NEL171" s="130"/>
      <c r="NEM171" s="70"/>
      <c r="NEN171" s="104"/>
      <c r="NEO171" s="105"/>
      <c r="NEP171" s="106"/>
      <c r="NEQ171" s="107"/>
      <c r="NER171" s="108"/>
      <c r="NES171" s="129"/>
      <c r="NET171" s="130"/>
      <c r="NEU171" s="70"/>
      <c r="NEV171" s="104"/>
      <c r="NEW171" s="105"/>
      <c r="NEX171" s="106"/>
      <c r="NEY171" s="107"/>
      <c r="NEZ171" s="108"/>
      <c r="NFA171" s="129"/>
      <c r="NFB171" s="130"/>
      <c r="NFC171" s="70"/>
      <c r="NFD171" s="104"/>
      <c r="NFE171" s="105"/>
      <c r="NFF171" s="106"/>
      <c r="NFG171" s="107"/>
      <c r="NFH171" s="108"/>
      <c r="NFI171" s="129"/>
      <c r="NFJ171" s="130"/>
      <c r="NFK171" s="70"/>
      <c r="NFL171" s="104"/>
      <c r="NFM171" s="105"/>
      <c r="NFN171" s="106"/>
      <c r="NFO171" s="107"/>
      <c r="NFP171" s="108"/>
      <c r="NFQ171" s="129"/>
      <c r="NFR171" s="130"/>
      <c r="NFS171" s="70"/>
      <c r="NFT171" s="104"/>
      <c r="NFU171" s="105"/>
      <c r="NFV171" s="106"/>
      <c r="NFW171" s="107"/>
      <c r="NFX171" s="108"/>
      <c r="NFY171" s="129"/>
      <c r="NFZ171" s="130"/>
      <c r="NGA171" s="70"/>
      <c r="NGB171" s="104"/>
      <c r="NGC171" s="105"/>
      <c r="NGD171" s="106"/>
      <c r="NGE171" s="107"/>
      <c r="NGF171" s="108"/>
      <c r="NGG171" s="129"/>
      <c r="NGH171" s="130"/>
      <c r="NGI171" s="70"/>
      <c r="NGJ171" s="104"/>
      <c r="NGK171" s="105"/>
      <c r="NGL171" s="106"/>
      <c r="NGM171" s="107"/>
      <c r="NGN171" s="108"/>
      <c r="NGO171" s="129"/>
      <c r="NGP171" s="130"/>
      <c r="NGQ171" s="70"/>
      <c r="NGR171" s="104"/>
      <c r="NGS171" s="105"/>
      <c r="NGT171" s="106"/>
      <c r="NGU171" s="107"/>
      <c r="NGV171" s="108"/>
      <c r="NGW171" s="129"/>
      <c r="NGX171" s="130"/>
      <c r="NGY171" s="70"/>
      <c r="NGZ171" s="104"/>
      <c r="NHA171" s="105"/>
      <c r="NHB171" s="106"/>
      <c r="NHC171" s="107"/>
      <c r="NHD171" s="108"/>
      <c r="NHE171" s="129"/>
      <c r="NHF171" s="130"/>
      <c r="NHG171" s="70"/>
      <c r="NHH171" s="104"/>
      <c r="NHI171" s="105"/>
      <c r="NHJ171" s="106"/>
      <c r="NHK171" s="107"/>
      <c r="NHL171" s="108"/>
      <c r="NHM171" s="129"/>
      <c r="NHN171" s="130"/>
      <c r="NHO171" s="70"/>
      <c r="NHP171" s="104"/>
      <c r="NHQ171" s="105"/>
      <c r="NHR171" s="106"/>
      <c r="NHS171" s="107"/>
      <c r="NHT171" s="108"/>
      <c r="NHU171" s="129"/>
      <c r="NHV171" s="130"/>
      <c r="NHW171" s="70"/>
      <c r="NHX171" s="104"/>
      <c r="NHY171" s="105"/>
      <c r="NHZ171" s="106"/>
      <c r="NIA171" s="107"/>
      <c r="NIB171" s="108"/>
      <c r="NIC171" s="129"/>
      <c r="NID171" s="130"/>
      <c r="NIE171" s="70"/>
      <c r="NIF171" s="104"/>
      <c r="NIG171" s="105"/>
      <c r="NIH171" s="106"/>
      <c r="NII171" s="107"/>
      <c r="NIJ171" s="108"/>
      <c r="NIK171" s="129"/>
      <c r="NIL171" s="130"/>
      <c r="NIM171" s="70"/>
      <c r="NIN171" s="104"/>
      <c r="NIO171" s="105"/>
      <c r="NIP171" s="106"/>
      <c r="NIQ171" s="107"/>
      <c r="NIR171" s="108"/>
      <c r="NIS171" s="129"/>
      <c r="NIT171" s="130"/>
      <c r="NIU171" s="70"/>
      <c r="NIV171" s="104"/>
      <c r="NIW171" s="105"/>
      <c r="NIX171" s="106"/>
      <c r="NIY171" s="107"/>
      <c r="NIZ171" s="108"/>
      <c r="NJA171" s="129"/>
      <c r="NJB171" s="130"/>
      <c r="NJC171" s="70"/>
      <c r="NJD171" s="104"/>
      <c r="NJE171" s="105"/>
      <c r="NJF171" s="106"/>
      <c r="NJG171" s="107"/>
      <c r="NJH171" s="108"/>
      <c r="NJI171" s="129"/>
      <c r="NJJ171" s="130"/>
      <c r="NJK171" s="70"/>
      <c r="NJL171" s="104"/>
      <c r="NJM171" s="105"/>
      <c r="NJN171" s="106"/>
      <c r="NJO171" s="107"/>
      <c r="NJP171" s="108"/>
      <c r="NJQ171" s="129"/>
      <c r="NJR171" s="130"/>
      <c r="NJS171" s="70"/>
      <c r="NJT171" s="104"/>
      <c r="NJU171" s="105"/>
      <c r="NJV171" s="106"/>
      <c r="NJW171" s="107"/>
      <c r="NJX171" s="108"/>
      <c r="NJY171" s="129"/>
      <c r="NJZ171" s="130"/>
      <c r="NKA171" s="70"/>
      <c r="NKB171" s="104"/>
      <c r="NKC171" s="105"/>
      <c r="NKD171" s="106"/>
      <c r="NKE171" s="107"/>
      <c r="NKF171" s="108"/>
      <c r="NKG171" s="129"/>
      <c r="NKH171" s="130"/>
      <c r="NKI171" s="70"/>
      <c r="NKJ171" s="104"/>
      <c r="NKK171" s="105"/>
      <c r="NKL171" s="106"/>
      <c r="NKM171" s="107"/>
      <c r="NKN171" s="108"/>
      <c r="NKO171" s="129"/>
      <c r="NKP171" s="130"/>
      <c r="NKQ171" s="70"/>
      <c r="NKR171" s="104"/>
      <c r="NKS171" s="105"/>
      <c r="NKT171" s="106"/>
      <c r="NKU171" s="107"/>
      <c r="NKV171" s="108"/>
      <c r="NKW171" s="129"/>
      <c r="NKX171" s="130"/>
      <c r="NKY171" s="70"/>
      <c r="NKZ171" s="104"/>
      <c r="NLA171" s="105"/>
      <c r="NLB171" s="106"/>
      <c r="NLC171" s="107"/>
      <c r="NLD171" s="108"/>
      <c r="NLE171" s="129"/>
      <c r="NLF171" s="130"/>
      <c r="NLG171" s="70"/>
      <c r="NLH171" s="104"/>
      <c r="NLI171" s="105"/>
      <c r="NLJ171" s="106"/>
      <c r="NLK171" s="107"/>
      <c r="NLL171" s="108"/>
      <c r="NLM171" s="129"/>
      <c r="NLN171" s="130"/>
      <c r="NLO171" s="70"/>
      <c r="NLP171" s="104"/>
      <c r="NLQ171" s="105"/>
      <c r="NLR171" s="106"/>
      <c r="NLS171" s="107"/>
      <c r="NLT171" s="108"/>
      <c r="NLU171" s="129"/>
      <c r="NLV171" s="130"/>
      <c r="NLW171" s="70"/>
      <c r="NLX171" s="104"/>
      <c r="NLY171" s="105"/>
      <c r="NLZ171" s="106"/>
      <c r="NMA171" s="107"/>
      <c r="NMB171" s="108"/>
      <c r="NMC171" s="129"/>
      <c r="NMD171" s="130"/>
      <c r="NME171" s="70"/>
      <c r="NMF171" s="104"/>
      <c r="NMG171" s="105"/>
      <c r="NMH171" s="106"/>
      <c r="NMI171" s="107"/>
      <c r="NMJ171" s="108"/>
      <c r="NMK171" s="129"/>
      <c r="NML171" s="130"/>
      <c r="NMM171" s="70"/>
      <c r="NMN171" s="104"/>
      <c r="NMO171" s="105"/>
      <c r="NMP171" s="106"/>
      <c r="NMQ171" s="107"/>
      <c r="NMR171" s="108"/>
      <c r="NMS171" s="129"/>
      <c r="NMT171" s="130"/>
      <c r="NMU171" s="70"/>
      <c r="NMV171" s="104"/>
      <c r="NMW171" s="105"/>
      <c r="NMX171" s="106"/>
      <c r="NMY171" s="107"/>
      <c r="NMZ171" s="108"/>
      <c r="NNA171" s="129"/>
      <c r="NNB171" s="130"/>
      <c r="NNC171" s="70"/>
      <c r="NND171" s="104"/>
      <c r="NNE171" s="105"/>
      <c r="NNF171" s="106"/>
      <c r="NNG171" s="107"/>
      <c r="NNH171" s="108"/>
      <c r="NNI171" s="129"/>
      <c r="NNJ171" s="130"/>
      <c r="NNK171" s="70"/>
      <c r="NNL171" s="104"/>
      <c r="NNM171" s="105"/>
      <c r="NNN171" s="106"/>
      <c r="NNO171" s="107"/>
      <c r="NNP171" s="108"/>
      <c r="NNQ171" s="129"/>
      <c r="NNR171" s="130"/>
      <c r="NNS171" s="70"/>
      <c r="NNT171" s="104"/>
      <c r="NNU171" s="105"/>
      <c r="NNV171" s="106"/>
      <c r="NNW171" s="107"/>
      <c r="NNX171" s="108"/>
      <c r="NNY171" s="129"/>
      <c r="NNZ171" s="130"/>
      <c r="NOA171" s="70"/>
      <c r="NOB171" s="104"/>
      <c r="NOC171" s="105"/>
      <c r="NOD171" s="106"/>
      <c r="NOE171" s="107"/>
      <c r="NOF171" s="108"/>
      <c r="NOG171" s="129"/>
      <c r="NOH171" s="130"/>
      <c r="NOI171" s="70"/>
      <c r="NOJ171" s="104"/>
      <c r="NOK171" s="105"/>
      <c r="NOL171" s="106"/>
      <c r="NOM171" s="107"/>
      <c r="NON171" s="108"/>
      <c r="NOO171" s="129"/>
      <c r="NOP171" s="130"/>
      <c r="NOQ171" s="70"/>
      <c r="NOR171" s="104"/>
      <c r="NOS171" s="105"/>
      <c r="NOT171" s="106"/>
      <c r="NOU171" s="107"/>
      <c r="NOV171" s="108"/>
      <c r="NOW171" s="129"/>
      <c r="NOX171" s="130"/>
      <c r="NOY171" s="70"/>
      <c r="NOZ171" s="104"/>
      <c r="NPA171" s="105"/>
      <c r="NPB171" s="106"/>
      <c r="NPC171" s="107"/>
      <c r="NPD171" s="108"/>
      <c r="NPE171" s="129"/>
      <c r="NPF171" s="130"/>
      <c r="NPG171" s="70"/>
      <c r="NPH171" s="104"/>
      <c r="NPI171" s="105"/>
      <c r="NPJ171" s="106"/>
      <c r="NPK171" s="107"/>
      <c r="NPL171" s="108"/>
      <c r="NPM171" s="129"/>
      <c r="NPN171" s="130"/>
      <c r="NPO171" s="70"/>
      <c r="NPP171" s="104"/>
      <c r="NPQ171" s="105"/>
      <c r="NPR171" s="106"/>
      <c r="NPS171" s="107"/>
      <c r="NPT171" s="108"/>
      <c r="NPU171" s="129"/>
      <c r="NPV171" s="130"/>
      <c r="NPW171" s="70"/>
      <c r="NPX171" s="104"/>
      <c r="NPY171" s="105"/>
      <c r="NPZ171" s="106"/>
      <c r="NQA171" s="107"/>
      <c r="NQB171" s="108"/>
      <c r="NQC171" s="129"/>
      <c r="NQD171" s="130"/>
      <c r="NQE171" s="70"/>
      <c r="NQF171" s="104"/>
      <c r="NQG171" s="105"/>
      <c r="NQH171" s="106"/>
      <c r="NQI171" s="107"/>
      <c r="NQJ171" s="108"/>
      <c r="NQK171" s="129"/>
      <c r="NQL171" s="130"/>
      <c r="NQM171" s="70"/>
      <c r="NQN171" s="104"/>
      <c r="NQO171" s="105"/>
      <c r="NQP171" s="106"/>
      <c r="NQQ171" s="107"/>
      <c r="NQR171" s="108"/>
      <c r="NQS171" s="129"/>
      <c r="NQT171" s="130"/>
      <c r="NQU171" s="70"/>
      <c r="NQV171" s="104"/>
      <c r="NQW171" s="105"/>
      <c r="NQX171" s="106"/>
      <c r="NQY171" s="107"/>
      <c r="NQZ171" s="108"/>
      <c r="NRA171" s="129"/>
      <c r="NRB171" s="130"/>
      <c r="NRC171" s="70"/>
      <c r="NRD171" s="104"/>
      <c r="NRE171" s="105"/>
      <c r="NRF171" s="106"/>
      <c r="NRG171" s="107"/>
      <c r="NRH171" s="108"/>
      <c r="NRI171" s="129"/>
      <c r="NRJ171" s="130"/>
      <c r="NRK171" s="70"/>
      <c r="NRL171" s="104"/>
      <c r="NRM171" s="105"/>
      <c r="NRN171" s="106"/>
      <c r="NRO171" s="107"/>
      <c r="NRP171" s="108"/>
      <c r="NRQ171" s="129"/>
      <c r="NRR171" s="130"/>
      <c r="NRS171" s="70"/>
      <c r="NRT171" s="104"/>
      <c r="NRU171" s="105"/>
      <c r="NRV171" s="106"/>
      <c r="NRW171" s="107"/>
      <c r="NRX171" s="108"/>
      <c r="NRY171" s="129"/>
      <c r="NRZ171" s="130"/>
      <c r="NSA171" s="70"/>
      <c r="NSB171" s="104"/>
      <c r="NSC171" s="105"/>
      <c r="NSD171" s="106"/>
      <c r="NSE171" s="107"/>
      <c r="NSF171" s="108"/>
      <c r="NSG171" s="129"/>
      <c r="NSH171" s="130"/>
      <c r="NSI171" s="70"/>
      <c r="NSJ171" s="104"/>
      <c r="NSK171" s="105"/>
      <c r="NSL171" s="106"/>
      <c r="NSM171" s="107"/>
      <c r="NSN171" s="108"/>
      <c r="NSO171" s="129"/>
      <c r="NSP171" s="130"/>
      <c r="NSQ171" s="70"/>
      <c r="NSR171" s="104"/>
      <c r="NSS171" s="105"/>
      <c r="NST171" s="106"/>
      <c r="NSU171" s="107"/>
      <c r="NSV171" s="108"/>
      <c r="NSW171" s="129"/>
      <c r="NSX171" s="130"/>
      <c r="NSY171" s="70"/>
      <c r="NSZ171" s="104"/>
      <c r="NTA171" s="105"/>
      <c r="NTB171" s="106"/>
      <c r="NTC171" s="107"/>
      <c r="NTD171" s="108"/>
      <c r="NTE171" s="129"/>
      <c r="NTF171" s="130"/>
      <c r="NTG171" s="70"/>
      <c r="NTH171" s="104"/>
      <c r="NTI171" s="105"/>
      <c r="NTJ171" s="106"/>
      <c r="NTK171" s="107"/>
      <c r="NTL171" s="108"/>
      <c r="NTM171" s="129"/>
      <c r="NTN171" s="130"/>
      <c r="NTO171" s="70"/>
      <c r="NTP171" s="104"/>
      <c r="NTQ171" s="105"/>
      <c r="NTR171" s="106"/>
      <c r="NTS171" s="107"/>
      <c r="NTT171" s="108"/>
      <c r="NTU171" s="129"/>
      <c r="NTV171" s="130"/>
      <c r="NTW171" s="70"/>
      <c r="NTX171" s="104"/>
      <c r="NTY171" s="105"/>
      <c r="NTZ171" s="106"/>
      <c r="NUA171" s="107"/>
      <c r="NUB171" s="108"/>
      <c r="NUC171" s="129"/>
      <c r="NUD171" s="130"/>
      <c r="NUE171" s="70"/>
      <c r="NUF171" s="104"/>
      <c r="NUG171" s="105"/>
      <c r="NUH171" s="106"/>
      <c r="NUI171" s="107"/>
      <c r="NUJ171" s="108"/>
      <c r="NUK171" s="129"/>
      <c r="NUL171" s="130"/>
      <c r="NUM171" s="70"/>
      <c r="NUN171" s="104"/>
      <c r="NUO171" s="105"/>
      <c r="NUP171" s="106"/>
      <c r="NUQ171" s="107"/>
      <c r="NUR171" s="108"/>
      <c r="NUS171" s="129"/>
      <c r="NUT171" s="130"/>
      <c r="NUU171" s="70"/>
      <c r="NUV171" s="104"/>
      <c r="NUW171" s="105"/>
      <c r="NUX171" s="106"/>
      <c r="NUY171" s="107"/>
      <c r="NUZ171" s="108"/>
      <c r="NVA171" s="129"/>
      <c r="NVB171" s="130"/>
      <c r="NVC171" s="70"/>
      <c r="NVD171" s="104"/>
      <c r="NVE171" s="105"/>
      <c r="NVF171" s="106"/>
      <c r="NVG171" s="107"/>
      <c r="NVH171" s="108"/>
      <c r="NVI171" s="129"/>
      <c r="NVJ171" s="130"/>
      <c r="NVK171" s="70"/>
      <c r="NVL171" s="104"/>
      <c r="NVM171" s="105"/>
      <c r="NVN171" s="106"/>
      <c r="NVO171" s="107"/>
      <c r="NVP171" s="108"/>
      <c r="NVQ171" s="129"/>
      <c r="NVR171" s="130"/>
      <c r="NVS171" s="70"/>
      <c r="NVT171" s="104"/>
      <c r="NVU171" s="105"/>
      <c r="NVV171" s="106"/>
      <c r="NVW171" s="107"/>
      <c r="NVX171" s="108"/>
      <c r="NVY171" s="129"/>
      <c r="NVZ171" s="130"/>
      <c r="NWA171" s="70"/>
      <c r="NWB171" s="104"/>
      <c r="NWC171" s="105"/>
      <c r="NWD171" s="106"/>
      <c r="NWE171" s="107"/>
      <c r="NWF171" s="108"/>
      <c r="NWG171" s="129"/>
      <c r="NWH171" s="130"/>
      <c r="NWI171" s="70"/>
      <c r="NWJ171" s="104"/>
      <c r="NWK171" s="105"/>
      <c r="NWL171" s="106"/>
      <c r="NWM171" s="107"/>
      <c r="NWN171" s="108"/>
      <c r="NWO171" s="129"/>
      <c r="NWP171" s="130"/>
      <c r="NWQ171" s="70"/>
      <c r="NWR171" s="104"/>
      <c r="NWS171" s="105"/>
      <c r="NWT171" s="106"/>
      <c r="NWU171" s="107"/>
      <c r="NWV171" s="108"/>
      <c r="NWW171" s="129"/>
      <c r="NWX171" s="130"/>
      <c r="NWY171" s="70"/>
      <c r="NWZ171" s="104"/>
      <c r="NXA171" s="105"/>
      <c r="NXB171" s="106"/>
      <c r="NXC171" s="107"/>
      <c r="NXD171" s="108"/>
      <c r="NXE171" s="129"/>
      <c r="NXF171" s="130"/>
      <c r="NXG171" s="70"/>
      <c r="NXH171" s="104"/>
      <c r="NXI171" s="105"/>
      <c r="NXJ171" s="106"/>
      <c r="NXK171" s="107"/>
      <c r="NXL171" s="108"/>
      <c r="NXM171" s="129"/>
      <c r="NXN171" s="130"/>
      <c r="NXO171" s="70"/>
      <c r="NXP171" s="104"/>
      <c r="NXQ171" s="105"/>
      <c r="NXR171" s="106"/>
      <c r="NXS171" s="107"/>
      <c r="NXT171" s="108"/>
      <c r="NXU171" s="129"/>
      <c r="NXV171" s="130"/>
      <c r="NXW171" s="70"/>
      <c r="NXX171" s="104"/>
      <c r="NXY171" s="105"/>
      <c r="NXZ171" s="106"/>
      <c r="NYA171" s="107"/>
      <c r="NYB171" s="108"/>
      <c r="NYC171" s="129"/>
      <c r="NYD171" s="130"/>
      <c r="NYE171" s="70"/>
      <c r="NYF171" s="104"/>
      <c r="NYG171" s="105"/>
      <c r="NYH171" s="106"/>
      <c r="NYI171" s="107"/>
      <c r="NYJ171" s="108"/>
      <c r="NYK171" s="129"/>
      <c r="NYL171" s="130"/>
      <c r="NYM171" s="70"/>
      <c r="NYN171" s="104"/>
      <c r="NYO171" s="105"/>
      <c r="NYP171" s="106"/>
      <c r="NYQ171" s="107"/>
      <c r="NYR171" s="108"/>
      <c r="NYS171" s="129"/>
      <c r="NYT171" s="130"/>
      <c r="NYU171" s="70"/>
      <c r="NYV171" s="104"/>
      <c r="NYW171" s="105"/>
      <c r="NYX171" s="106"/>
      <c r="NYY171" s="107"/>
      <c r="NYZ171" s="108"/>
      <c r="NZA171" s="129"/>
      <c r="NZB171" s="130"/>
      <c r="NZC171" s="70"/>
      <c r="NZD171" s="104"/>
      <c r="NZE171" s="105"/>
      <c r="NZF171" s="106"/>
      <c r="NZG171" s="107"/>
      <c r="NZH171" s="108"/>
      <c r="NZI171" s="129"/>
      <c r="NZJ171" s="130"/>
      <c r="NZK171" s="70"/>
      <c r="NZL171" s="104"/>
      <c r="NZM171" s="105"/>
      <c r="NZN171" s="106"/>
      <c r="NZO171" s="107"/>
      <c r="NZP171" s="108"/>
      <c r="NZQ171" s="129"/>
      <c r="NZR171" s="130"/>
      <c r="NZS171" s="70"/>
      <c r="NZT171" s="104"/>
      <c r="NZU171" s="105"/>
      <c r="NZV171" s="106"/>
      <c r="NZW171" s="107"/>
      <c r="NZX171" s="108"/>
      <c r="NZY171" s="129"/>
      <c r="NZZ171" s="130"/>
      <c r="OAA171" s="70"/>
      <c r="OAB171" s="104"/>
      <c r="OAC171" s="105"/>
      <c r="OAD171" s="106"/>
      <c r="OAE171" s="107"/>
      <c r="OAF171" s="108"/>
      <c r="OAG171" s="129"/>
      <c r="OAH171" s="130"/>
      <c r="OAI171" s="70"/>
      <c r="OAJ171" s="104"/>
      <c r="OAK171" s="105"/>
      <c r="OAL171" s="106"/>
      <c r="OAM171" s="107"/>
      <c r="OAN171" s="108"/>
      <c r="OAO171" s="129"/>
      <c r="OAP171" s="130"/>
      <c r="OAQ171" s="70"/>
      <c r="OAR171" s="104"/>
      <c r="OAS171" s="105"/>
      <c r="OAT171" s="106"/>
      <c r="OAU171" s="107"/>
      <c r="OAV171" s="108"/>
      <c r="OAW171" s="129"/>
      <c r="OAX171" s="130"/>
      <c r="OAY171" s="70"/>
      <c r="OAZ171" s="104"/>
      <c r="OBA171" s="105"/>
      <c r="OBB171" s="106"/>
      <c r="OBC171" s="107"/>
      <c r="OBD171" s="108"/>
      <c r="OBE171" s="129"/>
      <c r="OBF171" s="130"/>
      <c r="OBG171" s="70"/>
      <c r="OBH171" s="104"/>
      <c r="OBI171" s="105"/>
      <c r="OBJ171" s="106"/>
      <c r="OBK171" s="107"/>
      <c r="OBL171" s="108"/>
      <c r="OBM171" s="129"/>
      <c r="OBN171" s="130"/>
      <c r="OBO171" s="70"/>
      <c r="OBP171" s="104"/>
      <c r="OBQ171" s="105"/>
      <c r="OBR171" s="106"/>
      <c r="OBS171" s="107"/>
      <c r="OBT171" s="108"/>
      <c r="OBU171" s="129"/>
      <c r="OBV171" s="130"/>
      <c r="OBW171" s="70"/>
      <c r="OBX171" s="104"/>
      <c r="OBY171" s="105"/>
      <c r="OBZ171" s="106"/>
      <c r="OCA171" s="107"/>
      <c r="OCB171" s="108"/>
      <c r="OCC171" s="129"/>
      <c r="OCD171" s="130"/>
      <c r="OCE171" s="70"/>
      <c r="OCF171" s="104"/>
      <c r="OCG171" s="105"/>
      <c r="OCH171" s="106"/>
      <c r="OCI171" s="107"/>
      <c r="OCJ171" s="108"/>
      <c r="OCK171" s="129"/>
      <c r="OCL171" s="130"/>
      <c r="OCM171" s="70"/>
      <c r="OCN171" s="104"/>
      <c r="OCO171" s="105"/>
      <c r="OCP171" s="106"/>
      <c r="OCQ171" s="107"/>
      <c r="OCR171" s="108"/>
      <c r="OCS171" s="129"/>
      <c r="OCT171" s="130"/>
      <c r="OCU171" s="70"/>
      <c r="OCV171" s="104"/>
      <c r="OCW171" s="105"/>
      <c r="OCX171" s="106"/>
      <c r="OCY171" s="107"/>
      <c r="OCZ171" s="108"/>
      <c r="ODA171" s="129"/>
      <c r="ODB171" s="130"/>
      <c r="ODC171" s="70"/>
      <c r="ODD171" s="104"/>
      <c r="ODE171" s="105"/>
      <c r="ODF171" s="106"/>
      <c r="ODG171" s="107"/>
      <c r="ODH171" s="108"/>
      <c r="ODI171" s="129"/>
      <c r="ODJ171" s="130"/>
      <c r="ODK171" s="70"/>
      <c r="ODL171" s="104"/>
      <c r="ODM171" s="105"/>
      <c r="ODN171" s="106"/>
      <c r="ODO171" s="107"/>
      <c r="ODP171" s="108"/>
      <c r="ODQ171" s="129"/>
      <c r="ODR171" s="130"/>
      <c r="ODS171" s="70"/>
      <c r="ODT171" s="104"/>
      <c r="ODU171" s="105"/>
      <c r="ODV171" s="106"/>
      <c r="ODW171" s="107"/>
      <c r="ODX171" s="108"/>
      <c r="ODY171" s="129"/>
      <c r="ODZ171" s="130"/>
      <c r="OEA171" s="70"/>
      <c r="OEB171" s="104"/>
      <c r="OEC171" s="105"/>
      <c r="OED171" s="106"/>
      <c r="OEE171" s="107"/>
      <c r="OEF171" s="108"/>
      <c r="OEG171" s="129"/>
      <c r="OEH171" s="130"/>
      <c r="OEI171" s="70"/>
      <c r="OEJ171" s="104"/>
      <c r="OEK171" s="105"/>
      <c r="OEL171" s="106"/>
      <c r="OEM171" s="107"/>
      <c r="OEN171" s="108"/>
      <c r="OEO171" s="129"/>
      <c r="OEP171" s="130"/>
      <c r="OEQ171" s="70"/>
      <c r="OER171" s="104"/>
      <c r="OES171" s="105"/>
      <c r="OET171" s="106"/>
      <c r="OEU171" s="107"/>
      <c r="OEV171" s="108"/>
      <c r="OEW171" s="129"/>
      <c r="OEX171" s="130"/>
      <c r="OEY171" s="70"/>
      <c r="OEZ171" s="104"/>
      <c r="OFA171" s="105"/>
      <c r="OFB171" s="106"/>
      <c r="OFC171" s="107"/>
      <c r="OFD171" s="108"/>
      <c r="OFE171" s="129"/>
      <c r="OFF171" s="130"/>
      <c r="OFG171" s="70"/>
      <c r="OFH171" s="104"/>
      <c r="OFI171" s="105"/>
      <c r="OFJ171" s="106"/>
      <c r="OFK171" s="107"/>
      <c r="OFL171" s="108"/>
      <c r="OFM171" s="129"/>
      <c r="OFN171" s="130"/>
      <c r="OFO171" s="70"/>
      <c r="OFP171" s="104"/>
      <c r="OFQ171" s="105"/>
      <c r="OFR171" s="106"/>
      <c r="OFS171" s="107"/>
      <c r="OFT171" s="108"/>
      <c r="OFU171" s="129"/>
      <c r="OFV171" s="130"/>
      <c r="OFW171" s="70"/>
      <c r="OFX171" s="104"/>
      <c r="OFY171" s="105"/>
      <c r="OFZ171" s="106"/>
      <c r="OGA171" s="107"/>
      <c r="OGB171" s="108"/>
      <c r="OGC171" s="129"/>
      <c r="OGD171" s="130"/>
      <c r="OGE171" s="70"/>
      <c r="OGF171" s="104"/>
      <c r="OGG171" s="105"/>
      <c r="OGH171" s="106"/>
      <c r="OGI171" s="107"/>
      <c r="OGJ171" s="108"/>
      <c r="OGK171" s="129"/>
      <c r="OGL171" s="130"/>
      <c r="OGM171" s="70"/>
      <c r="OGN171" s="104"/>
      <c r="OGO171" s="105"/>
      <c r="OGP171" s="106"/>
      <c r="OGQ171" s="107"/>
      <c r="OGR171" s="108"/>
      <c r="OGS171" s="129"/>
      <c r="OGT171" s="130"/>
      <c r="OGU171" s="70"/>
      <c r="OGV171" s="104"/>
      <c r="OGW171" s="105"/>
      <c r="OGX171" s="106"/>
      <c r="OGY171" s="107"/>
      <c r="OGZ171" s="108"/>
      <c r="OHA171" s="129"/>
      <c r="OHB171" s="130"/>
      <c r="OHC171" s="70"/>
      <c r="OHD171" s="104"/>
      <c r="OHE171" s="105"/>
      <c r="OHF171" s="106"/>
      <c r="OHG171" s="107"/>
      <c r="OHH171" s="108"/>
      <c r="OHI171" s="129"/>
      <c r="OHJ171" s="130"/>
      <c r="OHK171" s="70"/>
      <c r="OHL171" s="104"/>
      <c r="OHM171" s="105"/>
      <c r="OHN171" s="106"/>
      <c r="OHO171" s="107"/>
      <c r="OHP171" s="108"/>
      <c r="OHQ171" s="129"/>
      <c r="OHR171" s="130"/>
      <c r="OHS171" s="70"/>
      <c r="OHT171" s="104"/>
      <c r="OHU171" s="105"/>
      <c r="OHV171" s="106"/>
      <c r="OHW171" s="107"/>
      <c r="OHX171" s="108"/>
      <c r="OHY171" s="129"/>
      <c r="OHZ171" s="130"/>
      <c r="OIA171" s="70"/>
      <c r="OIB171" s="104"/>
      <c r="OIC171" s="105"/>
      <c r="OID171" s="106"/>
      <c r="OIE171" s="107"/>
      <c r="OIF171" s="108"/>
      <c r="OIG171" s="129"/>
      <c r="OIH171" s="130"/>
      <c r="OII171" s="70"/>
      <c r="OIJ171" s="104"/>
      <c r="OIK171" s="105"/>
      <c r="OIL171" s="106"/>
      <c r="OIM171" s="107"/>
      <c r="OIN171" s="108"/>
      <c r="OIO171" s="129"/>
      <c r="OIP171" s="130"/>
      <c r="OIQ171" s="70"/>
      <c r="OIR171" s="104"/>
      <c r="OIS171" s="105"/>
      <c r="OIT171" s="106"/>
      <c r="OIU171" s="107"/>
      <c r="OIV171" s="108"/>
      <c r="OIW171" s="129"/>
      <c r="OIX171" s="130"/>
      <c r="OIY171" s="70"/>
      <c r="OIZ171" s="104"/>
      <c r="OJA171" s="105"/>
      <c r="OJB171" s="106"/>
      <c r="OJC171" s="107"/>
      <c r="OJD171" s="108"/>
      <c r="OJE171" s="129"/>
      <c r="OJF171" s="130"/>
      <c r="OJG171" s="70"/>
      <c r="OJH171" s="104"/>
      <c r="OJI171" s="105"/>
      <c r="OJJ171" s="106"/>
      <c r="OJK171" s="107"/>
      <c r="OJL171" s="108"/>
      <c r="OJM171" s="129"/>
      <c r="OJN171" s="130"/>
      <c r="OJO171" s="70"/>
      <c r="OJP171" s="104"/>
      <c r="OJQ171" s="105"/>
      <c r="OJR171" s="106"/>
      <c r="OJS171" s="107"/>
      <c r="OJT171" s="108"/>
      <c r="OJU171" s="129"/>
      <c r="OJV171" s="130"/>
      <c r="OJW171" s="70"/>
      <c r="OJX171" s="104"/>
      <c r="OJY171" s="105"/>
      <c r="OJZ171" s="106"/>
      <c r="OKA171" s="107"/>
      <c r="OKB171" s="108"/>
      <c r="OKC171" s="129"/>
      <c r="OKD171" s="130"/>
      <c r="OKE171" s="70"/>
      <c r="OKF171" s="104"/>
      <c r="OKG171" s="105"/>
      <c r="OKH171" s="106"/>
      <c r="OKI171" s="107"/>
      <c r="OKJ171" s="108"/>
      <c r="OKK171" s="129"/>
      <c r="OKL171" s="130"/>
      <c r="OKM171" s="70"/>
      <c r="OKN171" s="104"/>
      <c r="OKO171" s="105"/>
      <c r="OKP171" s="106"/>
      <c r="OKQ171" s="107"/>
      <c r="OKR171" s="108"/>
      <c r="OKS171" s="129"/>
      <c r="OKT171" s="130"/>
      <c r="OKU171" s="70"/>
      <c r="OKV171" s="104"/>
      <c r="OKW171" s="105"/>
      <c r="OKX171" s="106"/>
      <c r="OKY171" s="107"/>
      <c r="OKZ171" s="108"/>
      <c r="OLA171" s="129"/>
      <c r="OLB171" s="130"/>
      <c r="OLC171" s="70"/>
      <c r="OLD171" s="104"/>
      <c r="OLE171" s="105"/>
      <c r="OLF171" s="106"/>
      <c r="OLG171" s="107"/>
      <c r="OLH171" s="108"/>
      <c r="OLI171" s="129"/>
      <c r="OLJ171" s="130"/>
      <c r="OLK171" s="70"/>
      <c r="OLL171" s="104"/>
      <c r="OLM171" s="105"/>
      <c r="OLN171" s="106"/>
      <c r="OLO171" s="107"/>
      <c r="OLP171" s="108"/>
      <c r="OLQ171" s="129"/>
      <c r="OLR171" s="130"/>
      <c r="OLS171" s="70"/>
      <c r="OLT171" s="104"/>
      <c r="OLU171" s="105"/>
      <c r="OLV171" s="106"/>
      <c r="OLW171" s="107"/>
      <c r="OLX171" s="108"/>
      <c r="OLY171" s="129"/>
      <c r="OLZ171" s="130"/>
      <c r="OMA171" s="70"/>
      <c r="OMB171" s="104"/>
      <c r="OMC171" s="105"/>
      <c r="OMD171" s="106"/>
      <c r="OME171" s="107"/>
      <c r="OMF171" s="108"/>
      <c r="OMG171" s="129"/>
      <c r="OMH171" s="130"/>
      <c r="OMI171" s="70"/>
      <c r="OMJ171" s="104"/>
      <c r="OMK171" s="105"/>
      <c r="OML171" s="106"/>
      <c r="OMM171" s="107"/>
      <c r="OMN171" s="108"/>
      <c r="OMO171" s="129"/>
      <c r="OMP171" s="130"/>
      <c r="OMQ171" s="70"/>
      <c r="OMR171" s="104"/>
      <c r="OMS171" s="105"/>
      <c r="OMT171" s="106"/>
      <c r="OMU171" s="107"/>
      <c r="OMV171" s="108"/>
      <c r="OMW171" s="129"/>
      <c r="OMX171" s="130"/>
      <c r="OMY171" s="70"/>
      <c r="OMZ171" s="104"/>
      <c r="ONA171" s="105"/>
      <c r="ONB171" s="106"/>
      <c r="ONC171" s="107"/>
      <c r="OND171" s="108"/>
      <c r="ONE171" s="129"/>
      <c r="ONF171" s="130"/>
      <c r="ONG171" s="70"/>
      <c r="ONH171" s="104"/>
      <c r="ONI171" s="105"/>
      <c r="ONJ171" s="106"/>
      <c r="ONK171" s="107"/>
      <c r="ONL171" s="108"/>
      <c r="ONM171" s="129"/>
      <c r="ONN171" s="130"/>
      <c r="ONO171" s="70"/>
      <c r="ONP171" s="104"/>
      <c r="ONQ171" s="105"/>
      <c r="ONR171" s="106"/>
      <c r="ONS171" s="107"/>
      <c r="ONT171" s="108"/>
      <c r="ONU171" s="129"/>
      <c r="ONV171" s="130"/>
      <c r="ONW171" s="70"/>
      <c r="ONX171" s="104"/>
      <c r="ONY171" s="105"/>
      <c r="ONZ171" s="106"/>
      <c r="OOA171" s="107"/>
      <c r="OOB171" s="108"/>
      <c r="OOC171" s="129"/>
      <c r="OOD171" s="130"/>
      <c r="OOE171" s="70"/>
      <c r="OOF171" s="104"/>
      <c r="OOG171" s="105"/>
      <c r="OOH171" s="106"/>
      <c r="OOI171" s="107"/>
      <c r="OOJ171" s="108"/>
      <c r="OOK171" s="129"/>
      <c r="OOL171" s="130"/>
      <c r="OOM171" s="70"/>
      <c r="OON171" s="104"/>
      <c r="OOO171" s="105"/>
      <c r="OOP171" s="106"/>
      <c r="OOQ171" s="107"/>
      <c r="OOR171" s="108"/>
      <c r="OOS171" s="129"/>
      <c r="OOT171" s="130"/>
      <c r="OOU171" s="70"/>
      <c r="OOV171" s="104"/>
      <c r="OOW171" s="105"/>
      <c r="OOX171" s="106"/>
      <c r="OOY171" s="107"/>
      <c r="OOZ171" s="108"/>
      <c r="OPA171" s="129"/>
      <c r="OPB171" s="130"/>
      <c r="OPC171" s="70"/>
      <c r="OPD171" s="104"/>
      <c r="OPE171" s="105"/>
      <c r="OPF171" s="106"/>
      <c r="OPG171" s="107"/>
      <c r="OPH171" s="108"/>
      <c r="OPI171" s="129"/>
      <c r="OPJ171" s="130"/>
      <c r="OPK171" s="70"/>
      <c r="OPL171" s="104"/>
      <c r="OPM171" s="105"/>
      <c r="OPN171" s="106"/>
      <c r="OPO171" s="107"/>
      <c r="OPP171" s="108"/>
      <c r="OPQ171" s="129"/>
      <c r="OPR171" s="130"/>
      <c r="OPS171" s="70"/>
      <c r="OPT171" s="104"/>
      <c r="OPU171" s="105"/>
      <c r="OPV171" s="106"/>
      <c r="OPW171" s="107"/>
      <c r="OPX171" s="108"/>
      <c r="OPY171" s="129"/>
      <c r="OPZ171" s="130"/>
      <c r="OQA171" s="70"/>
      <c r="OQB171" s="104"/>
      <c r="OQC171" s="105"/>
      <c r="OQD171" s="106"/>
      <c r="OQE171" s="107"/>
      <c r="OQF171" s="108"/>
      <c r="OQG171" s="129"/>
      <c r="OQH171" s="130"/>
      <c r="OQI171" s="70"/>
      <c r="OQJ171" s="104"/>
      <c r="OQK171" s="105"/>
      <c r="OQL171" s="106"/>
      <c r="OQM171" s="107"/>
      <c r="OQN171" s="108"/>
      <c r="OQO171" s="129"/>
      <c r="OQP171" s="130"/>
      <c r="OQQ171" s="70"/>
      <c r="OQR171" s="104"/>
      <c r="OQS171" s="105"/>
      <c r="OQT171" s="106"/>
      <c r="OQU171" s="107"/>
      <c r="OQV171" s="108"/>
      <c r="OQW171" s="129"/>
      <c r="OQX171" s="130"/>
      <c r="OQY171" s="70"/>
      <c r="OQZ171" s="104"/>
      <c r="ORA171" s="105"/>
      <c r="ORB171" s="106"/>
      <c r="ORC171" s="107"/>
      <c r="ORD171" s="108"/>
      <c r="ORE171" s="129"/>
      <c r="ORF171" s="130"/>
      <c r="ORG171" s="70"/>
      <c r="ORH171" s="104"/>
      <c r="ORI171" s="105"/>
      <c r="ORJ171" s="106"/>
      <c r="ORK171" s="107"/>
      <c r="ORL171" s="108"/>
      <c r="ORM171" s="129"/>
      <c r="ORN171" s="130"/>
      <c r="ORO171" s="70"/>
      <c r="ORP171" s="104"/>
      <c r="ORQ171" s="105"/>
      <c r="ORR171" s="106"/>
      <c r="ORS171" s="107"/>
      <c r="ORT171" s="108"/>
      <c r="ORU171" s="129"/>
      <c r="ORV171" s="130"/>
      <c r="ORW171" s="70"/>
      <c r="ORX171" s="104"/>
      <c r="ORY171" s="105"/>
      <c r="ORZ171" s="106"/>
      <c r="OSA171" s="107"/>
      <c r="OSB171" s="108"/>
      <c r="OSC171" s="129"/>
      <c r="OSD171" s="130"/>
      <c r="OSE171" s="70"/>
      <c r="OSF171" s="104"/>
      <c r="OSG171" s="105"/>
      <c r="OSH171" s="106"/>
      <c r="OSI171" s="107"/>
      <c r="OSJ171" s="108"/>
      <c r="OSK171" s="129"/>
      <c r="OSL171" s="130"/>
      <c r="OSM171" s="70"/>
      <c r="OSN171" s="104"/>
      <c r="OSO171" s="105"/>
      <c r="OSP171" s="106"/>
      <c r="OSQ171" s="107"/>
      <c r="OSR171" s="108"/>
      <c r="OSS171" s="129"/>
      <c r="OST171" s="130"/>
      <c r="OSU171" s="70"/>
      <c r="OSV171" s="104"/>
      <c r="OSW171" s="105"/>
      <c r="OSX171" s="106"/>
      <c r="OSY171" s="107"/>
      <c r="OSZ171" s="108"/>
      <c r="OTA171" s="129"/>
      <c r="OTB171" s="130"/>
      <c r="OTC171" s="70"/>
      <c r="OTD171" s="104"/>
      <c r="OTE171" s="105"/>
      <c r="OTF171" s="106"/>
      <c r="OTG171" s="107"/>
      <c r="OTH171" s="108"/>
      <c r="OTI171" s="129"/>
      <c r="OTJ171" s="130"/>
      <c r="OTK171" s="70"/>
      <c r="OTL171" s="104"/>
      <c r="OTM171" s="105"/>
      <c r="OTN171" s="106"/>
      <c r="OTO171" s="107"/>
      <c r="OTP171" s="108"/>
      <c r="OTQ171" s="129"/>
      <c r="OTR171" s="130"/>
      <c r="OTS171" s="70"/>
      <c r="OTT171" s="104"/>
      <c r="OTU171" s="105"/>
      <c r="OTV171" s="106"/>
      <c r="OTW171" s="107"/>
      <c r="OTX171" s="108"/>
      <c r="OTY171" s="129"/>
      <c r="OTZ171" s="130"/>
      <c r="OUA171" s="70"/>
      <c r="OUB171" s="104"/>
      <c r="OUC171" s="105"/>
      <c r="OUD171" s="106"/>
      <c r="OUE171" s="107"/>
      <c r="OUF171" s="108"/>
      <c r="OUG171" s="129"/>
      <c r="OUH171" s="130"/>
      <c r="OUI171" s="70"/>
      <c r="OUJ171" s="104"/>
      <c r="OUK171" s="105"/>
      <c r="OUL171" s="106"/>
      <c r="OUM171" s="107"/>
      <c r="OUN171" s="108"/>
      <c r="OUO171" s="129"/>
      <c r="OUP171" s="130"/>
      <c r="OUQ171" s="70"/>
      <c r="OUR171" s="104"/>
      <c r="OUS171" s="105"/>
      <c r="OUT171" s="106"/>
      <c r="OUU171" s="107"/>
      <c r="OUV171" s="108"/>
      <c r="OUW171" s="129"/>
      <c r="OUX171" s="130"/>
      <c r="OUY171" s="70"/>
      <c r="OUZ171" s="104"/>
      <c r="OVA171" s="105"/>
      <c r="OVB171" s="106"/>
      <c r="OVC171" s="107"/>
      <c r="OVD171" s="108"/>
      <c r="OVE171" s="129"/>
      <c r="OVF171" s="130"/>
      <c r="OVG171" s="70"/>
      <c r="OVH171" s="104"/>
      <c r="OVI171" s="105"/>
      <c r="OVJ171" s="106"/>
      <c r="OVK171" s="107"/>
      <c r="OVL171" s="108"/>
      <c r="OVM171" s="129"/>
      <c r="OVN171" s="130"/>
      <c r="OVO171" s="70"/>
      <c r="OVP171" s="104"/>
      <c r="OVQ171" s="105"/>
      <c r="OVR171" s="106"/>
      <c r="OVS171" s="107"/>
      <c r="OVT171" s="108"/>
      <c r="OVU171" s="129"/>
      <c r="OVV171" s="130"/>
      <c r="OVW171" s="70"/>
      <c r="OVX171" s="104"/>
      <c r="OVY171" s="105"/>
      <c r="OVZ171" s="106"/>
      <c r="OWA171" s="107"/>
      <c r="OWB171" s="108"/>
      <c r="OWC171" s="129"/>
      <c r="OWD171" s="130"/>
      <c r="OWE171" s="70"/>
      <c r="OWF171" s="104"/>
      <c r="OWG171" s="105"/>
      <c r="OWH171" s="106"/>
      <c r="OWI171" s="107"/>
      <c r="OWJ171" s="108"/>
      <c r="OWK171" s="129"/>
      <c r="OWL171" s="130"/>
      <c r="OWM171" s="70"/>
      <c r="OWN171" s="104"/>
      <c r="OWO171" s="105"/>
      <c r="OWP171" s="106"/>
      <c r="OWQ171" s="107"/>
      <c r="OWR171" s="108"/>
      <c r="OWS171" s="129"/>
      <c r="OWT171" s="130"/>
      <c r="OWU171" s="70"/>
      <c r="OWV171" s="104"/>
      <c r="OWW171" s="105"/>
      <c r="OWX171" s="106"/>
      <c r="OWY171" s="107"/>
      <c r="OWZ171" s="108"/>
      <c r="OXA171" s="129"/>
      <c r="OXB171" s="130"/>
      <c r="OXC171" s="70"/>
      <c r="OXD171" s="104"/>
      <c r="OXE171" s="105"/>
      <c r="OXF171" s="106"/>
      <c r="OXG171" s="107"/>
      <c r="OXH171" s="108"/>
      <c r="OXI171" s="129"/>
      <c r="OXJ171" s="130"/>
      <c r="OXK171" s="70"/>
      <c r="OXL171" s="104"/>
      <c r="OXM171" s="105"/>
      <c r="OXN171" s="106"/>
      <c r="OXO171" s="107"/>
      <c r="OXP171" s="108"/>
      <c r="OXQ171" s="129"/>
      <c r="OXR171" s="130"/>
      <c r="OXS171" s="70"/>
      <c r="OXT171" s="104"/>
      <c r="OXU171" s="105"/>
      <c r="OXV171" s="106"/>
      <c r="OXW171" s="107"/>
      <c r="OXX171" s="108"/>
      <c r="OXY171" s="129"/>
      <c r="OXZ171" s="130"/>
      <c r="OYA171" s="70"/>
      <c r="OYB171" s="104"/>
      <c r="OYC171" s="105"/>
      <c r="OYD171" s="106"/>
      <c r="OYE171" s="107"/>
      <c r="OYF171" s="108"/>
      <c r="OYG171" s="129"/>
      <c r="OYH171" s="130"/>
      <c r="OYI171" s="70"/>
      <c r="OYJ171" s="104"/>
      <c r="OYK171" s="105"/>
      <c r="OYL171" s="106"/>
      <c r="OYM171" s="107"/>
      <c r="OYN171" s="108"/>
      <c r="OYO171" s="129"/>
      <c r="OYP171" s="130"/>
      <c r="OYQ171" s="70"/>
      <c r="OYR171" s="104"/>
      <c r="OYS171" s="105"/>
      <c r="OYT171" s="106"/>
      <c r="OYU171" s="107"/>
      <c r="OYV171" s="108"/>
      <c r="OYW171" s="129"/>
      <c r="OYX171" s="130"/>
      <c r="OYY171" s="70"/>
      <c r="OYZ171" s="104"/>
      <c r="OZA171" s="105"/>
      <c r="OZB171" s="106"/>
      <c r="OZC171" s="107"/>
      <c r="OZD171" s="108"/>
      <c r="OZE171" s="129"/>
      <c r="OZF171" s="130"/>
      <c r="OZG171" s="70"/>
      <c r="OZH171" s="104"/>
      <c r="OZI171" s="105"/>
      <c r="OZJ171" s="106"/>
      <c r="OZK171" s="107"/>
      <c r="OZL171" s="108"/>
      <c r="OZM171" s="129"/>
      <c r="OZN171" s="130"/>
      <c r="OZO171" s="70"/>
      <c r="OZP171" s="104"/>
      <c r="OZQ171" s="105"/>
      <c r="OZR171" s="106"/>
      <c r="OZS171" s="107"/>
      <c r="OZT171" s="108"/>
      <c r="OZU171" s="129"/>
      <c r="OZV171" s="130"/>
      <c r="OZW171" s="70"/>
      <c r="OZX171" s="104"/>
      <c r="OZY171" s="105"/>
      <c r="OZZ171" s="106"/>
      <c r="PAA171" s="107"/>
      <c r="PAB171" s="108"/>
      <c r="PAC171" s="129"/>
      <c r="PAD171" s="130"/>
      <c r="PAE171" s="70"/>
      <c r="PAF171" s="104"/>
      <c r="PAG171" s="105"/>
      <c r="PAH171" s="106"/>
      <c r="PAI171" s="107"/>
      <c r="PAJ171" s="108"/>
      <c r="PAK171" s="129"/>
      <c r="PAL171" s="130"/>
      <c r="PAM171" s="70"/>
      <c r="PAN171" s="104"/>
      <c r="PAO171" s="105"/>
      <c r="PAP171" s="106"/>
      <c r="PAQ171" s="107"/>
      <c r="PAR171" s="108"/>
      <c r="PAS171" s="129"/>
      <c r="PAT171" s="130"/>
      <c r="PAU171" s="70"/>
      <c r="PAV171" s="104"/>
      <c r="PAW171" s="105"/>
      <c r="PAX171" s="106"/>
      <c r="PAY171" s="107"/>
      <c r="PAZ171" s="108"/>
      <c r="PBA171" s="129"/>
      <c r="PBB171" s="130"/>
      <c r="PBC171" s="70"/>
      <c r="PBD171" s="104"/>
      <c r="PBE171" s="105"/>
      <c r="PBF171" s="106"/>
      <c r="PBG171" s="107"/>
      <c r="PBH171" s="108"/>
      <c r="PBI171" s="129"/>
      <c r="PBJ171" s="130"/>
      <c r="PBK171" s="70"/>
      <c r="PBL171" s="104"/>
      <c r="PBM171" s="105"/>
      <c r="PBN171" s="106"/>
      <c r="PBO171" s="107"/>
      <c r="PBP171" s="108"/>
      <c r="PBQ171" s="129"/>
      <c r="PBR171" s="130"/>
      <c r="PBS171" s="70"/>
      <c r="PBT171" s="104"/>
      <c r="PBU171" s="105"/>
      <c r="PBV171" s="106"/>
      <c r="PBW171" s="107"/>
      <c r="PBX171" s="108"/>
      <c r="PBY171" s="129"/>
      <c r="PBZ171" s="130"/>
      <c r="PCA171" s="70"/>
      <c r="PCB171" s="104"/>
      <c r="PCC171" s="105"/>
      <c r="PCD171" s="106"/>
      <c r="PCE171" s="107"/>
      <c r="PCF171" s="108"/>
      <c r="PCG171" s="129"/>
      <c r="PCH171" s="130"/>
      <c r="PCI171" s="70"/>
      <c r="PCJ171" s="104"/>
      <c r="PCK171" s="105"/>
      <c r="PCL171" s="106"/>
      <c r="PCM171" s="107"/>
      <c r="PCN171" s="108"/>
      <c r="PCO171" s="129"/>
      <c r="PCP171" s="130"/>
      <c r="PCQ171" s="70"/>
      <c r="PCR171" s="104"/>
      <c r="PCS171" s="105"/>
      <c r="PCT171" s="106"/>
      <c r="PCU171" s="107"/>
      <c r="PCV171" s="108"/>
      <c r="PCW171" s="129"/>
      <c r="PCX171" s="130"/>
      <c r="PCY171" s="70"/>
      <c r="PCZ171" s="104"/>
      <c r="PDA171" s="105"/>
      <c r="PDB171" s="106"/>
      <c r="PDC171" s="107"/>
      <c r="PDD171" s="108"/>
      <c r="PDE171" s="129"/>
      <c r="PDF171" s="130"/>
      <c r="PDG171" s="70"/>
      <c r="PDH171" s="104"/>
      <c r="PDI171" s="105"/>
      <c r="PDJ171" s="106"/>
      <c r="PDK171" s="107"/>
      <c r="PDL171" s="108"/>
      <c r="PDM171" s="129"/>
      <c r="PDN171" s="130"/>
      <c r="PDO171" s="70"/>
      <c r="PDP171" s="104"/>
      <c r="PDQ171" s="105"/>
      <c r="PDR171" s="106"/>
      <c r="PDS171" s="107"/>
      <c r="PDT171" s="108"/>
      <c r="PDU171" s="129"/>
      <c r="PDV171" s="130"/>
      <c r="PDW171" s="70"/>
      <c r="PDX171" s="104"/>
      <c r="PDY171" s="105"/>
      <c r="PDZ171" s="106"/>
      <c r="PEA171" s="107"/>
      <c r="PEB171" s="108"/>
      <c r="PEC171" s="129"/>
      <c r="PED171" s="130"/>
      <c r="PEE171" s="70"/>
      <c r="PEF171" s="104"/>
      <c r="PEG171" s="105"/>
      <c r="PEH171" s="106"/>
      <c r="PEI171" s="107"/>
      <c r="PEJ171" s="108"/>
      <c r="PEK171" s="129"/>
      <c r="PEL171" s="130"/>
      <c r="PEM171" s="70"/>
      <c r="PEN171" s="104"/>
      <c r="PEO171" s="105"/>
      <c r="PEP171" s="106"/>
      <c r="PEQ171" s="107"/>
      <c r="PER171" s="108"/>
      <c r="PES171" s="129"/>
      <c r="PET171" s="130"/>
      <c r="PEU171" s="70"/>
      <c r="PEV171" s="104"/>
      <c r="PEW171" s="105"/>
      <c r="PEX171" s="106"/>
      <c r="PEY171" s="107"/>
      <c r="PEZ171" s="108"/>
      <c r="PFA171" s="129"/>
      <c r="PFB171" s="130"/>
      <c r="PFC171" s="70"/>
      <c r="PFD171" s="104"/>
      <c r="PFE171" s="105"/>
      <c r="PFF171" s="106"/>
      <c r="PFG171" s="107"/>
      <c r="PFH171" s="108"/>
      <c r="PFI171" s="129"/>
      <c r="PFJ171" s="130"/>
      <c r="PFK171" s="70"/>
      <c r="PFL171" s="104"/>
      <c r="PFM171" s="105"/>
      <c r="PFN171" s="106"/>
      <c r="PFO171" s="107"/>
      <c r="PFP171" s="108"/>
      <c r="PFQ171" s="129"/>
      <c r="PFR171" s="130"/>
      <c r="PFS171" s="70"/>
      <c r="PFT171" s="104"/>
      <c r="PFU171" s="105"/>
      <c r="PFV171" s="106"/>
      <c r="PFW171" s="107"/>
      <c r="PFX171" s="108"/>
      <c r="PFY171" s="129"/>
      <c r="PFZ171" s="130"/>
      <c r="PGA171" s="70"/>
      <c r="PGB171" s="104"/>
      <c r="PGC171" s="105"/>
      <c r="PGD171" s="106"/>
      <c r="PGE171" s="107"/>
      <c r="PGF171" s="108"/>
      <c r="PGG171" s="129"/>
      <c r="PGH171" s="130"/>
      <c r="PGI171" s="70"/>
      <c r="PGJ171" s="104"/>
      <c r="PGK171" s="105"/>
      <c r="PGL171" s="106"/>
      <c r="PGM171" s="107"/>
      <c r="PGN171" s="108"/>
      <c r="PGO171" s="129"/>
      <c r="PGP171" s="130"/>
      <c r="PGQ171" s="70"/>
      <c r="PGR171" s="104"/>
      <c r="PGS171" s="105"/>
      <c r="PGT171" s="106"/>
      <c r="PGU171" s="107"/>
      <c r="PGV171" s="108"/>
      <c r="PGW171" s="129"/>
      <c r="PGX171" s="130"/>
      <c r="PGY171" s="70"/>
      <c r="PGZ171" s="104"/>
      <c r="PHA171" s="105"/>
      <c r="PHB171" s="106"/>
      <c r="PHC171" s="107"/>
      <c r="PHD171" s="108"/>
      <c r="PHE171" s="129"/>
      <c r="PHF171" s="130"/>
      <c r="PHG171" s="70"/>
      <c r="PHH171" s="104"/>
      <c r="PHI171" s="105"/>
      <c r="PHJ171" s="106"/>
      <c r="PHK171" s="107"/>
      <c r="PHL171" s="108"/>
      <c r="PHM171" s="129"/>
      <c r="PHN171" s="130"/>
      <c r="PHO171" s="70"/>
      <c r="PHP171" s="104"/>
      <c r="PHQ171" s="105"/>
      <c r="PHR171" s="106"/>
      <c r="PHS171" s="107"/>
      <c r="PHT171" s="108"/>
      <c r="PHU171" s="129"/>
      <c r="PHV171" s="130"/>
      <c r="PHW171" s="70"/>
      <c r="PHX171" s="104"/>
      <c r="PHY171" s="105"/>
      <c r="PHZ171" s="106"/>
      <c r="PIA171" s="107"/>
      <c r="PIB171" s="108"/>
      <c r="PIC171" s="129"/>
      <c r="PID171" s="130"/>
      <c r="PIE171" s="70"/>
      <c r="PIF171" s="104"/>
      <c r="PIG171" s="105"/>
      <c r="PIH171" s="106"/>
      <c r="PII171" s="107"/>
      <c r="PIJ171" s="108"/>
      <c r="PIK171" s="129"/>
      <c r="PIL171" s="130"/>
      <c r="PIM171" s="70"/>
      <c r="PIN171" s="104"/>
      <c r="PIO171" s="105"/>
      <c r="PIP171" s="106"/>
      <c r="PIQ171" s="107"/>
      <c r="PIR171" s="108"/>
      <c r="PIS171" s="129"/>
      <c r="PIT171" s="130"/>
      <c r="PIU171" s="70"/>
      <c r="PIV171" s="104"/>
      <c r="PIW171" s="105"/>
      <c r="PIX171" s="106"/>
      <c r="PIY171" s="107"/>
      <c r="PIZ171" s="108"/>
      <c r="PJA171" s="129"/>
      <c r="PJB171" s="130"/>
      <c r="PJC171" s="70"/>
      <c r="PJD171" s="104"/>
      <c r="PJE171" s="105"/>
      <c r="PJF171" s="106"/>
      <c r="PJG171" s="107"/>
      <c r="PJH171" s="108"/>
      <c r="PJI171" s="129"/>
      <c r="PJJ171" s="130"/>
      <c r="PJK171" s="70"/>
      <c r="PJL171" s="104"/>
      <c r="PJM171" s="105"/>
      <c r="PJN171" s="106"/>
      <c r="PJO171" s="107"/>
      <c r="PJP171" s="108"/>
      <c r="PJQ171" s="129"/>
      <c r="PJR171" s="130"/>
      <c r="PJS171" s="70"/>
      <c r="PJT171" s="104"/>
      <c r="PJU171" s="105"/>
      <c r="PJV171" s="106"/>
      <c r="PJW171" s="107"/>
      <c r="PJX171" s="108"/>
      <c r="PJY171" s="129"/>
      <c r="PJZ171" s="130"/>
      <c r="PKA171" s="70"/>
      <c r="PKB171" s="104"/>
      <c r="PKC171" s="105"/>
      <c r="PKD171" s="106"/>
      <c r="PKE171" s="107"/>
      <c r="PKF171" s="108"/>
      <c r="PKG171" s="129"/>
      <c r="PKH171" s="130"/>
      <c r="PKI171" s="70"/>
      <c r="PKJ171" s="104"/>
      <c r="PKK171" s="105"/>
      <c r="PKL171" s="106"/>
      <c r="PKM171" s="107"/>
      <c r="PKN171" s="108"/>
      <c r="PKO171" s="129"/>
      <c r="PKP171" s="130"/>
      <c r="PKQ171" s="70"/>
      <c r="PKR171" s="104"/>
      <c r="PKS171" s="105"/>
      <c r="PKT171" s="106"/>
      <c r="PKU171" s="107"/>
      <c r="PKV171" s="108"/>
      <c r="PKW171" s="129"/>
      <c r="PKX171" s="130"/>
      <c r="PKY171" s="70"/>
      <c r="PKZ171" s="104"/>
      <c r="PLA171" s="105"/>
      <c r="PLB171" s="106"/>
      <c r="PLC171" s="107"/>
      <c r="PLD171" s="108"/>
      <c r="PLE171" s="129"/>
      <c r="PLF171" s="130"/>
      <c r="PLG171" s="70"/>
      <c r="PLH171" s="104"/>
      <c r="PLI171" s="105"/>
      <c r="PLJ171" s="106"/>
      <c r="PLK171" s="107"/>
      <c r="PLL171" s="108"/>
      <c r="PLM171" s="129"/>
      <c r="PLN171" s="130"/>
      <c r="PLO171" s="70"/>
      <c r="PLP171" s="104"/>
      <c r="PLQ171" s="105"/>
      <c r="PLR171" s="106"/>
      <c r="PLS171" s="107"/>
      <c r="PLT171" s="108"/>
      <c r="PLU171" s="129"/>
      <c r="PLV171" s="130"/>
      <c r="PLW171" s="70"/>
      <c r="PLX171" s="104"/>
      <c r="PLY171" s="105"/>
      <c r="PLZ171" s="106"/>
      <c r="PMA171" s="107"/>
      <c r="PMB171" s="108"/>
      <c r="PMC171" s="129"/>
      <c r="PMD171" s="130"/>
      <c r="PME171" s="70"/>
      <c r="PMF171" s="104"/>
      <c r="PMG171" s="105"/>
      <c r="PMH171" s="106"/>
      <c r="PMI171" s="107"/>
      <c r="PMJ171" s="108"/>
      <c r="PMK171" s="129"/>
      <c r="PML171" s="130"/>
      <c r="PMM171" s="70"/>
      <c r="PMN171" s="104"/>
      <c r="PMO171" s="105"/>
      <c r="PMP171" s="106"/>
      <c r="PMQ171" s="107"/>
      <c r="PMR171" s="108"/>
      <c r="PMS171" s="129"/>
      <c r="PMT171" s="130"/>
      <c r="PMU171" s="70"/>
      <c r="PMV171" s="104"/>
      <c r="PMW171" s="105"/>
      <c r="PMX171" s="106"/>
      <c r="PMY171" s="107"/>
      <c r="PMZ171" s="108"/>
      <c r="PNA171" s="129"/>
      <c r="PNB171" s="130"/>
      <c r="PNC171" s="70"/>
      <c r="PND171" s="104"/>
      <c r="PNE171" s="105"/>
      <c r="PNF171" s="106"/>
      <c r="PNG171" s="107"/>
      <c r="PNH171" s="108"/>
      <c r="PNI171" s="129"/>
      <c r="PNJ171" s="130"/>
      <c r="PNK171" s="70"/>
      <c r="PNL171" s="104"/>
      <c r="PNM171" s="105"/>
      <c r="PNN171" s="106"/>
      <c r="PNO171" s="107"/>
      <c r="PNP171" s="108"/>
      <c r="PNQ171" s="129"/>
      <c r="PNR171" s="130"/>
      <c r="PNS171" s="70"/>
      <c r="PNT171" s="104"/>
      <c r="PNU171" s="105"/>
      <c r="PNV171" s="106"/>
      <c r="PNW171" s="107"/>
      <c r="PNX171" s="108"/>
      <c r="PNY171" s="129"/>
      <c r="PNZ171" s="130"/>
      <c r="POA171" s="70"/>
      <c r="POB171" s="104"/>
      <c r="POC171" s="105"/>
      <c r="POD171" s="106"/>
      <c r="POE171" s="107"/>
      <c r="POF171" s="108"/>
      <c r="POG171" s="129"/>
      <c r="POH171" s="130"/>
      <c r="POI171" s="70"/>
      <c r="POJ171" s="104"/>
      <c r="POK171" s="105"/>
      <c r="POL171" s="106"/>
      <c r="POM171" s="107"/>
      <c r="PON171" s="108"/>
      <c r="POO171" s="129"/>
      <c r="POP171" s="130"/>
      <c r="POQ171" s="70"/>
      <c r="POR171" s="104"/>
      <c r="POS171" s="105"/>
      <c r="POT171" s="106"/>
      <c r="POU171" s="107"/>
      <c r="POV171" s="108"/>
      <c r="POW171" s="129"/>
      <c r="POX171" s="130"/>
      <c r="POY171" s="70"/>
      <c r="POZ171" s="104"/>
      <c r="PPA171" s="105"/>
      <c r="PPB171" s="106"/>
      <c r="PPC171" s="107"/>
      <c r="PPD171" s="108"/>
      <c r="PPE171" s="129"/>
      <c r="PPF171" s="130"/>
      <c r="PPG171" s="70"/>
      <c r="PPH171" s="104"/>
      <c r="PPI171" s="105"/>
      <c r="PPJ171" s="106"/>
      <c r="PPK171" s="107"/>
      <c r="PPL171" s="108"/>
      <c r="PPM171" s="129"/>
      <c r="PPN171" s="130"/>
      <c r="PPO171" s="70"/>
      <c r="PPP171" s="104"/>
      <c r="PPQ171" s="105"/>
      <c r="PPR171" s="106"/>
      <c r="PPS171" s="107"/>
      <c r="PPT171" s="108"/>
      <c r="PPU171" s="129"/>
      <c r="PPV171" s="130"/>
      <c r="PPW171" s="70"/>
      <c r="PPX171" s="104"/>
      <c r="PPY171" s="105"/>
      <c r="PPZ171" s="106"/>
      <c r="PQA171" s="107"/>
      <c r="PQB171" s="108"/>
      <c r="PQC171" s="129"/>
      <c r="PQD171" s="130"/>
      <c r="PQE171" s="70"/>
      <c r="PQF171" s="104"/>
      <c r="PQG171" s="105"/>
      <c r="PQH171" s="106"/>
      <c r="PQI171" s="107"/>
      <c r="PQJ171" s="108"/>
      <c r="PQK171" s="129"/>
      <c r="PQL171" s="130"/>
      <c r="PQM171" s="70"/>
      <c r="PQN171" s="104"/>
      <c r="PQO171" s="105"/>
      <c r="PQP171" s="106"/>
      <c r="PQQ171" s="107"/>
      <c r="PQR171" s="108"/>
      <c r="PQS171" s="129"/>
      <c r="PQT171" s="130"/>
      <c r="PQU171" s="70"/>
      <c r="PQV171" s="104"/>
      <c r="PQW171" s="105"/>
      <c r="PQX171" s="106"/>
      <c r="PQY171" s="107"/>
      <c r="PQZ171" s="108"/>
      <c r="PRA171" s="129"/>
      <c r="PRB171" s="130"/>
      <c r="PRC171" s="70"/>
      <c r="PRD171" s="104"/>
      <c r="PRE171" s="105"/>
      <c r="PRF171" s="106"/>
      <c r="PRG171" s="107"/>
      <c r="PRH171" s="108"/>
      <c r="PRI171" s="129"/>
      <c r="PRJ171" s="130"/>
      <c r="PRK171" s="70"/>
      <c r="PRL171" s="104"/>
      <c r="PRM171" s="105"/>
      <c r="PRN171" s="106"/>
      <c r="PRO171" s="107"/>
      <c r="PRP171" s="108"/>
      <c r="PRQ171" s="129"/>
      <c r="PRR171" s="130"/>
      <c r="PRS171" s="70"/>
      <c r="PRT171" s="104"/>
      <c r="PRU171" s="105"/>
      <c r="PRV171" s="106"/>
      <c r="PRW171" s="107"/>
      <c r="PRX171" s="108"/>
      <c r="PRY171" s="129"/>
      <c r="PRZ171" s="130"/>
      <c r="PSA171" s="70"/>
      <c r="PSB171" s="104"/>
      <c r="PSC171" s="105"/>
      <c r="PSD171" s="106"/>
      <c r="PSE171" s="107"/>
      <c r="PSF171" s="108"/>
      <c r="PSG171" s="129"/>
      <c r="PSH171" s="130"/>
      <c r="PSI171" s="70"/>
      <c r="PSJ171" s="104"/>
      <c r="PSK171" s="105"/>
      <c r="PSL171" s="106"/>
      <c r="PSM171" s="107"/>
      <c r="PSN171" s="108"/>
      <c r="PSO171" s="129"/>
      <c r="PSP171" s="130"/>
      <c r="PSQ171" s="70"/>
      <c r="PSR171" s="104"/>
      <c r="PSS171" s="105"/>
      <c r="PST171" s="106"/>
      <c r="PSU171" s="107"/>
      <c r="PSV171" s="108"/>
      <c r="PSW171" s="129"/>
      <c r="PSX171" s="130"/>
      <c r="PSY171" s="70"/>
      <c r="PSZ171" s="104"/>
      <c r="PTA171" s="105"/>
      <c r="PTB171" s="106"/>
      <c r="PTC171" s="107"/>
      <c r="PTD171" s="108"/>
      <c r="PTE171" s="129"/>
      <c r="PTF171" s="130"/>
      <c r="PTG171" s="70"/>
      <c r="PTH171" s="104"/>
      <c r="PTI171" s="105"/>
      <c r="PTJ171" s="106"/>
      <c r="PTK171" s="107"/>
      <c r="PTL171" s="108"/>
      <c r="PTM171" s="129"/>
      <c r="PTN171" s="130"/>
      <c r="PTO171" s="70"/>
      <c r="PTP171" s="104"/>
      <c r="PTQ171" s="105"/>
      <c r="PTR171" s="106"/>
      <c r="PTS171" s="107"/>
      <c r="PTT171" s="108"/>
      <c r="PTU171" s="129"/>
      <c r="PTV171" s="130"/>
      <c r="PTW171" s="70"/>
      <c r="PTX171" s="104"/>
      <c r="PTY171" s="105"/>
      <c r="PTZ171" s="106"/>
      <c r="PUA171" s="107"/>
      <c r="PUB171" s="108"/>
      <c r="PUC171" s="129"/>
      <c r="PUD171" s="130"/>
      <c r="PUE171" s="70"/>
      <c r="PUF171" s="104"/>
      <c r="PUG171" s="105"/>
      <c r="PUH171" s="106"/>
      <c r="PUI171" s="107"/>
      <c r="PUJ171" s="108"/>
      <c r="PUK171" s="129"/>
      <c r="PUL171" s="130"/>
      <c r="PUM171" s="70"/>
      <c r="PUN171" s="104"/>
      <c r="PUO171" s="105"/>
      <c r="PUP171" s="106"/>
      <c r="PUQ171" s="107"/>
      <c r="PUR171" s="108"/>
      <c r="PUS171" s="129"/>
      <c r="PUT171" s="130"/>
      <c r="PUU171" s="70"/>
      <c r="PUV171" s="104"/>
      <c r="PUW171" s="105"/>
      <c r="PUX171" s="106"/>
      <c r="PUY171" s="107"/>
      <c r="PUZ171" s="108"/>
      <c r="PVA171" s="129"/>
      <c r="PVB171" s="130"/>
      <c r="PVC171" s="70"/>
      <c r="PVD171" s="104"/>
      <c r="PVE171" s="105"/>
      <c r="PVF171" s="106"/>
      <c r="PVG171" s="107"/>
      <c r="PVH171" s="108"/>
      <c r="PVI171" s="129"/>
      <c r="PVJ171" s="130"/>
      <c r="PVK171" s="70"/>
      <c r="PVL171" s="104"/>
      <c r="PVM171" s="105"/>
      <c r="PVN171" s="106"/>
      <c r="PVO171" s="107"/>
      <c r="PVP171" s="108"/>
      <c r="PVQ171" s="129"/>
      <c r="PVR171" s="130"/>
      <c r="PVS171" s="70"/>
      <c r="PVT171" s="104"/>
      <c r="PVU171" s="105"/>
      <c r="PVV171" s="106"/>
      <c r="PVW171" s="107"/>
      <c r="PVX171" s="108"/>
      <c r="PVY171" s="129"/>
      <c r="PVZ171" s="130"/>
      <c r="PWA171" s="70"/>
      <c r="PWB171" s="104"/>
      <c r="PWC171" s="105"/>
      <c r="PWD171" s="106"/>
      <c r="PWE171" s="107"/>
      <c r="PWF171" s="108"/>
      <c r="PWG171" s="129"/>
      <c r="PWH171" s="130"/>
      <c r="PWI171" s="70"/>
      <c r="PWJ171" s="104"/>
      <c r="PWK171" s="105"/>
      <c r="PWL171" s="106"/>
      <c r="PWM171" s="107"/>
      <c r="PWN171" s="108"/>
      <c r="PWO171" s="129"/>
      <c r="PWP171" s="130"/>
      <c r="PWQ171" s="70"/>
      <c r="PWR171" s="104"/>
      <c r="PWS171" s="105"/>
      <c r="PWT171" s="106"/>
      <c r="PWU171" s="107"/>
      <c r="PWV171" s="108"/>
      <c r="PWW171" s="129"/>
      <c r="PWX171" s="130"/>
      <c r="PWY171" s="70"/>
      <c r="PWZ171" s="104"/>
      <c r="PXA171" s="105"/>
      <c r="PXB171" s="106"/>
      <c r="PXC171" s="107"/>
      <c r="PXD171" s="108"/>
      <c r="PXE171" s="129"/>
      <c r="PXF171" s="130"/>
      <c r="PXG171" s="70"/>
      <c r="PXH171" s="104"/>
      <c r="PXI171" s="105"/>
      <c r="PXJ171" s="106"/>
      <c r="PXK171" s="107"/>
      <c r="PXL171" s="108"/>
      <c r="PXM171" s="129"/>
      <c r="PXN171" s="130"/>
      <c r="PXO171" s="70"/>
      <c r="PXP171" s="104"/>
      <c r="PXQ171" s="105"/>
      <c r="PXR171" s="106"/>
      <c r="PXS171" s="107"/>
      <c r="PXT171" s="108"/>
      <c r="PXU171" s="129"/>
      <c r="PXV171" s="130"/>
      <c r="PXW171" s="70"/>
      <c r="PXX171" s="104"/>
      <c r="PXY171" s="105"/>
      <c r="PXZ171" s="106"/>
      <c r="PYA171" s="107"/>
      <c r="PYB171" s="108"/>
      <c r="PYC171" s="129"/>
      <c r="PYD171" s="130"/>
      <c r="PYE171" s="70"/>
      <c r="PYF171" s="104"/>
      <c r="PYG171" s="105"/>
      <c r="PYH171" s="106"/>
      <c r="PYI171" s="107"/>
      <c r="PYJ171" s="108"/>
      <c r="PYK171" s="129"/>
      <c r="PYL171" s="130"/>
      <c r="PYM171" s="70"/>
      <c r="PYN171" s="104"/>
      <c r="PYO171" s="105"/>
      <c r="PYP171" s="106"/>
      <c r="PYQ171" s="107"/>
      <c r="PYR171" s="108"/>
      <c r="PYS171" s="129"/>
      <c r="PYT171" s="130"/>
      <c r="PYU171" s="70"/>
      <c r="PYV171" s="104"/>
      <c r="PYW171" s="105"/>
      <c r="PYX171" s="106"/>
      <c r="PYY171" s="107"/>
      <c r="PYZ171" s="108"/>
      <c r="PZA171" s="129"/>
      <c r="PZB171" s="130"/>
      <c r="PZC171" s="70"/>
      <c r="PZD171" s="104"/>
      <c r="PZE171" s="105"/>
      <c r="PZF171" s="106"/>
      <c r="PZG171" s="107"/>
      <c r="PZH171" s="108"/>
      <c r="PZI171" s="129"/>
      <c r="PZJ171" s="130"/>
      <c r="PZK171" s="70"/>
      <c r="PZL171" s="104"/>
      <c r="PZM171" s="105"/>
      <c r="PZN171" s="106"/>
      <c r="PZO171" s="107"/>
      <c r="PZP171" s="108"/>
      <c r="PZQ171" s="129"/>
      <c r="PZR171" s="130"/>
      <c r="PZS171" s="70"/>
      <c r="PZT171" s="104"/>
      <c r="PZU171" s="105"/>
      <c r="PZV171" s="106"/>
      <c r="PZW171" s="107"/>
      <c r="PZX171" s="108"/>
      <c r="PZY171" s="129"/>
      <c r="PZZ171" s="130"/>
      <c r="QAA171" s="70"/>
      <c r="QAB171" s="104"/>
      <c r="QAC171" s="105"/>
      <c r="QAD171" s="106"/>
      <c r="QAE171" s="107"/>
      <c r="QAF171" s="108"/>
      <c r="QAG171" s="129"/>
      <c r="QAH171" s="130"/>
      <c r="QAI171" s="70"/>
      <c r="QAJ171" s="104"/>
      <c r="QAK171" s="105"/>
      <c r="QAL171" s="106"/>
      <c r="QAM171" s="107"/>
      <c r="QAN171" s="108"/>
      <c r="QAO171" s="129"/>
      <c r="QAP171" s="130"/>
      <c r="QAQ171" s="70"/>
      <c r="QAR171" s="104"/>
      <c r="QAS171" s="105"/>
      <c r="QAT171" s="106"/>
      <c r="QAU171" s="107"/>
      <c r="QAV171" s="108"/>
      <c r="QAW171" s="129"/>
      <c r="QAX171" s="130"/>
      <c r="QAY171" s="70"/>
      <c r="QAZ171" s="104"/>
      <c r="QBA171" s="105"/>
      <c r="QBB171" s="106"/>
      <c r="QBC171" s="107"/>
      <c r="QBD171" s="108"/>
      <c r="QBE171" s="129"/>
      <c r="QBF171" s="130"/>
      <c r="QBG171" s="70"/>
      <c r="QBH171" s="104"/>
      <c r="QBI171" s="105"/>
      <c r="QBJ171" s="106"/>
      <c r="QBK171" s="107"/>
      <c r="QBL171" s="108"/>
      <c r="QBM171" s="129"/>
      <c r="QBN171" s="130"/>
      <c r="QBO171" s="70"/>
      <c r="QBP171" s="104"/>
      <c r="QBQ171" s="105"/>
      <c r="QBR171" s="106"/>
      <c r="QBS171" s="107"/>
      <c r="QBT171" s="108"/>
      <c r="QBU171" s="129"/>
      <c r="QBV171" s="130"/>
      <c r="QBW171" s="70"/>
      <c r="QBX171" s="104"/>
      <c r="QBY171" s="105"/>
      <c r="QBZ171" s="106"/>
      <c r="QCA171" s="107"/>
      <c r="QCB171" s="108"/>
      <c r="QCC171" s="129"/>
      <c r="QCD171" s="130"/>
      <c r="QCE171" s="70"/>
      <c r="QCF171" s="104"/>
      <c r="QCG171" s="105"/>
      <c r="QCH171" s="106"/>
      <c r="QCI171" s="107"/>
      <c r="QCJ171" s="108"/>
      <c r="QCK171" s="129"/>
      <c r="QCL171" s="130"/>
      <c r="QCM171" s="70"/>
      <c r="QCN171" s="104"/>
      <c r="QCO171" s="105"/>
      <c r="QCP171" s="106"/>
      <c r="QCQ171" s="107"/>
      <c r="QCR171" s="108"/>
      <c r="QCS171" s="129"/>
      <c r="QCT171" s="130"/>
      <c r="QCU171" s="70"/>
      <c r="QCV171" s="104"/>
      <c r="QCW171" s="105"/>
      <c r="QCX171" s="106"/>
      <c r="QCY171" s="107"/>
      <c r="QCZ171" s="108"/>
      <c r="QDA171" s="129"/>
      <c r="QDB171" s="130"/>
      <c r="QDC171" s="70"/>
      <c r="QDD171" s="104"/>
      <c r="QDE171" s="105"/>
      <c r="QDF171" s="106"/>
      <c r="QDG171" s="107"/>
      <c r="QDH171" s="108"/>
      <c r="QDI171" s="129"/>
      <c r="QDJ171" s="130"/>
      <c r="QDK171" s="70"/>
      <c r="QDL171" s="104"/>
      <c r="QDM171" s="105"/>
      <c r="QDN171" s="106"/>
      <c r="QDO171" s="107"/>
      <c r="QDP171" s="108"/>
      <c r="QDQ171" s="129"/>
      <c r="QDR171" s="130"/>
      <c r="QDS171" s="70"/>
      <c r="QDT171" s="104"/>
      <c r="QDU171" s="105"/>
      <c r="QDV171" s="106"/>
      <c r="QDW171" s="107"/>
      <c r="QDX171" s="108"/>
      <c r="QDY171" s="129"/>
      <c r="QDZ171" s="130"/>
      <c r="QEA171" s="70"/>
      <c r="QEB171" s="104"/>
      <c r="QEC171" s="105"/>
      <c r="QED171" s="106"/>
      <c r="QEE171" s="107"/>
      <c r="QEF171" s="108"/>
      <c r="QEG171" s="129"/>
      <c r="QEH171" s="130"/>
      <c r="QEI171" s="70"/>
      <c r="QEJ171" s="104"/>
      <c r="QEK171" s="105"/>
      <c r="QEL171" s="106"/>
      <c r="QEM171" s="107"/>
      <c r="QEN171" s="108"/>
      <c r="QEO171" s="129"/>
      <c r="QEP171" s="130"/>
      <c r="QEQ171" s="70"/>
      <c r="QER171" s="104"/>
      <c r="QES171" s="105"/>
      <c r="QET171" s="106"/>
      <c r="QEU171" s="107"/>
      <c r="QEV171" s="108"/>
      <c r="QEW171" s="129"/>
      <c r="QEX171" s="130"/>
      <c r="QEY171" s="70"/>
      <c r="QEZ171" s="104"/>
      <c r="QFA171" s="105"/>
      <c r="QFB171" s="106"/>
      <c r="QFC171" s="107"/>
      <c r="QFD171" s="108"/>
      <c r="QFE171" s="129"/>
      <c r="QFF171" s="130"/>
      <c r="QFG171" s="70"/>
      <c r="QFH171" s="104"/>
      <c r="QFI171" s="105"/>
      <c r="QFJ171" s="106"/>
      <c r="QFK171" s="107"/>
      <c r="QFL171" s="108"/>
      <c r="QFM171" s="129"/>
      <c r="QFN171" s="130"/>
      <c r="QFO171" s="70"/>
      <c r="QFP171" s="104"/>
      <c r="QFQ171" s="105"/>
      <c r="QFR171" s="106"/>
      <c r="QFS171" s="107"/>
      <c r="QFT171" s="108"/>
      <c r="QFU171" s="129"/>
      <c r="QFV171" s="130"/>
      <c r="QFW171" s="70"/>
      <c r="QFX171" s="104"/>
      <c r="QFY171" s="105"/>
      <c r="QFZ171" s="106"/>
      <c r="QGA171" s="107"/>
      <c r="QGB171" s="108"/>
      <c r="QGC171" s="129"/>
      <c r="QGD171" s="130"/>
      <c r="QGE171" s="70"/>
      <c r="QGF171" s="104"/>
      <c r="QGG171" s="105"/>
      <c r="QGH171" s="106"/>
      <c r="QGI171" s="107"/>
      <c r="QGJ171" s="108"/>
      <c r="QGK171" s="129"/>
      <c r="QGL171" s="130"/>
      <c r="QGM171" s="70"/>
      <c r="QGN171" s="104"/>
      <c r="QGO171" s="105"/>
      <c r="QGP171" s="106"/>
      <c r="QGQ171" s="107"/>
      <c r="QGR171" s="108"/>
      <c r="QGS171" s="129"/>
      <c r="QGT171" s="130"/>
      <c r="QGU171" s="70"/>
      <c r="QGV171" s="104"/>
      <c r="QGW171" s="105"/>
      <c r="QGX171" s="106"/>
      <c r="QGY171" s="107"/>
      <c r="QGZ171" s="108"/>
      <c r="QHA171" s="129"/>
      <c r="QHB171" s="130"/>
      <c r="QHC171" s="70"/>
      <c r="QHD171" s="104"/>
      <c r="QHE171" s="105"/>
      <c r="QHF171" s="106"/>
      <c r="QHG171" s="107"/>
      <c r="QHH171" s="108"/>
      <c r="QHI171" s="129"/>
      <c r="QHJ171" s="130"/>
      <c r="QHK171" s="70"/>
      <c r="QHL171" s="104"/>
      <c r="QHM171" s="105"/>
      <c r="QHN171" s="106"/>
      <c r="QHO171" s="107"/>
      <c r="QHP171" s="108"/>
      <c r="QHQ171" s="129"/>
      <c r="QHR171" s="130"/>
      <c r="QHS171" s="70"/>
      <c r="QHT171" s="104"/>
      <c r="QHU171" s="105"/>
      <c r="QHV171" s="106"/>
      <c r="QHW171" s="107"/>
      <c r="QHX171" s="108"/>
      <c r="QHY171" s="129"/>
      <c r="QHZ171" s="130"/>
      <c r="QIA171" s="70"/>
      <c r="QIB171" s="104"/>
      <c r="QIC171" s="105"/>
      <c r="QID171" s="106"/>
      <c r="QIE171" s="107"/>
      <c r="QIF171" s="108"/>
      <c r="QIG171" s="129"/>
      <c r="QIH171" s="130"/>
      <c r="QII171" s="70"/>
      <c r="QIJ171" s="104"/>
      <c r="QIK171" s="105"/>
      <c r="QIL171" s="106"/>
      <c r="QIM171" s="107"/>
      <c r="QIN171" s="108"/>
      <c r="QIO171" s="129"/>
      <c r="QIP171" s="130"/>
      <c r="QIQ171" s="70"/>
      <c r="QIR171" s="104"/>
      <c r="QIS171" s="105"/>
      <c r="QIT171" s="106"/>
      <c r="QIU171" s="107"/>
      <c r="QIV171" s="108"/>
      <c r="QIW171" s="129"/>
      <c r="QIX171" s="130"/>
      <c r="QIY171" s="70"/>
      <c r="QIZ171" s="104"/>
      <c r="QJA171" s="105"/>
      <c r="QJB171" s="106"/>
      <c r="QJC171" s="107"/>
      <c r="QJD171" s="108"/>
      <c r="QJE171" s="129"/>
      <c r="QJF171" s="130"/>
      <c r="QJG171" s="70"/>
      <c r="QJH171" s="104"/>
      <c r="QJI171" s="105"/>
      <c r="QJJ171" s="106"/>
      <c r="QJK171" s="107"/>
      <c r="QJL171" s="108"/>
      <c r="QJM171" s="129"/>
      <c r="QJN171" s="130"/>
      <c r="QJO171" s="70"/>
      <c r="QJP171" s="104"/>
      <c r="QJQ171" s="105"/>
      <c r="QJR171" s="106"/>
      <c r="QJS171" s="107"/>
      <c r="QJT171" s="108"/>
      <c r="QJU171" s="129"/>
      <c r="QJV171" s="130"/>
      <c r="QJW171" s="70"/>
      <c r="QJX171" s="104"/>
      <c r="QJY171" s="105"/>
      <c r="QJZ171" s="106"/>
      <c r="QKA171" s="107"/>
      <c r="QKB171" s="108"/>
      <c r="QKC171" s="129"/>
      <c r="QKD171" s="130"/>
      <c r="QKE171" s="70"/>
      <c r="QKF171" s="104"/>
      <c r="QKG171" s="105"/>
      <c r="QKH171" s="106"/>
      <c r="QKI171" s="107"/>
      <c r="QKJ171" s="108"/>
      <c r="QKK171" s="129"/>
      <c r="QKL171" s="130"/>
      <c r="QKM171" s="70"/>
      <c r="QKN171" s="104"/>
      <c r="QKO171" s="105"/>
      <c r="QKP171" s="106"/>
      <c r="QKQ171" s="107"/>
      <c r="QKR171" s="108"/>
      <c r="QKS171" s="129"/>
      <c r="QKT171" s="130"/>
      <c r="QKU171" s="70"/>
      <c r="QKV171" s="104"/>
      <c r="QKW171" s="105"/>
      <c r="QKX171" s="106"/>
      <c r="QKY171" s="107"/>
      <c r="QKZ171" s="108"/>
      <c r="QLA171" s="129"/>
      <c r="QLB171" s="130"/>
      <c r="QLC171" s="70"/>
      <c r="QLD171" s="104"/>
      <c r="QLE171" s="105"/>
      <c r="QLF171" s="106"/>
      <c r="QLG171" s="107"/>
      <c r="QLH171" s="108"/>
      <c r="QLI171" s="129"/>
      <c r="QLJ171" s="130"/>
      <c r="QLK171" s="70"/>
      <c r="QLL171" s="104"/>
      <c r="QLM171" s="105"/>
      <c r="QLN171" s="106"/>
      <c r="QLO171" s="107"/>
      <c r="QLP171" s="108"/>
      <c r="QLQ171" s="129"/>
      <c r="QLR171" s="130"/>
      <c r="QLS171" s="70"/>
      <c r="QLT171" s="104"/>
      <c r="QLU171" s="105"/>
      <c r="QLV171" s="106"/>
      <c r="QLW171" s="107"/>
      <c r="QLX171" s="108"/>
      <c r="QLY171" s="129"/>
      <c r="QLZ171" s="130"/>
      <c r="QMA171" s="70"/>
      <c r="QMB171" s="104"/>
      <c r="QMC171" s="105"/>
      <c r="QMD171" s="106"/>
      <c r="QME171" s="107"/>
      <c r="QMF171" s="108"/>
      <c r="QMG171" s="129"/>
      <c r="QMH171" s="130"/>
      <c r="QMI171" s="70"/>
      <c r="QMJ171" s="104"/>
      <c r="QMK171" s="105"/>
      <c r="QML171" s="106"/>
      <c r="QMM171" s="107"/>
      <c r="QMN171" s="108"/>
      <c r="QMO171" s="129"/>
      <c r="QMP171" s="130"/>
      <c r="QMQ171" s="70"/>
      <c r="QMR171" s="104"/>
      <c r="QMS171" s="105"/>
      <c r="QMT171" s="106"/>
      <c r="QMU171" s="107"/>
      <c r="QMV171" s="108"/>
      <c r="QMW171" s="129"/>
      <c r="QMX171" s="130"/>
      <c r="QMY171" s="70"/>
      <c r="QMZ171" s="104"/>
      <c r="QNA171" s="105"/>
      <c r="QNB171" s="106"/>
      <c r="QNC171" s="107"/>
      <c r="QND171" s="108"/>
      <c r="QNE171" s="129"/>
      <c r="QNF171" s="130"/>
      <c r="QNG171" s="70"/>
      <c r="QNH171" s="104"/>
      <c r="QNI171" s="105"/>
      <c r="QNJ171" s="106"/>
      <c r="QNK171" s="107"/>
      <c r="QNL171" s="108"/>
      <c r="QNM171" s="129"/>
      <c r="QNN171" s="130"/>
      <c r="QNO171" s="70"/>
      <c r="QNP171" s="104"/>
      <c r="QNQ171" s="105"/>
      <c r="QNR171" s="106"/>
      <c r="QNS171" s="107"/>
      <c r="QNT171" s="108"/>
      <c r="QNU171" s="129"/>
      <c r="QNV171" s="130"/>
      <c r="QNW171" s="70"/>
      <c r="QNX171" s="104"/>
      <c r="QNY171" s="105"/>
      <c r="QNZ171" s="106"/>
      <c r="QOA171" s="107"/>
      <c r="QOB171" s="108"/>
      <c r="QOC171" s="129"/>
      <c r="QOD171" s="130"/>
      <c r="QOE171" s="70"/>
      <c r="QOF171" s="104"/>
      <c r="QOG171" s="105"/>
      <c r="QOH171" s="106"/>
      <c r="QOI171" s="107"/>
      <c r="QOJ171" s="108"/>
      <c r="QOK171" s="129"/>
      <c r="QOL171" s="130"/>
      <c r="QOM171" s="70"/>
      <c r="QON171" s="104"/>
      <c r="QOO171" s="105"/>
      <c r="QOP171" s="106"/>
      <c r="QOQ171" s="107"/>
      <c r="QOR171" s="108"/>
      <c r="QOS171" s="129"/>
      <c r="QOT171" s="130"/>
      <c r="QOU171" s="70"/>
      <c r="QOV171" s="104"/>
      <c r="QOW171" s="105"/>
      <c r="QOX171" s="106"/>
      <c r="QOY171" s="107"/>
      <c r="QOZ171" s="108"/>
      <c r="QPA171" s="129"/>
      <c r="QPB171" s="130"/>
      <c r="QPC171" s="70"/>
      <c r="QPD171" s="104"/>
      <c r="QPE171" s="105"/>
      <c r="QPF171" s="106"/>
      <c r="QPG171" s="107"/>
      <c r="QPH171" s="108"/>
      <c r="QPI171" s="129"/>
      <c r="QPJ171" s="130"/>
      <c r="QPK171" s="70"/>
      <c r="QPL171" s="104"/>
      <c r="QPM171" s="105"/>
      <c r="QPN171" s="106"/>
      <c r="QPO171" s="107"/>
      <c r="QPP171" s="108"/>
      <c r="QPQ171" s="129"/>
      <c r="QPR171" s="130"/>
      <c r="QPS171" s="70"/>
      <c r="QPT171" s="104"/>
      <c r="QPU171" s="105"/>
      <c r="QPV171" s="106"/>
      <c r="QPW171" s="107"/>
      <c r="QPX171" s="108"/>
      <c r="QPY171" s="129"/>
      <c r="QPZ171" s="130"/>
      <c r="QQA171" s="70"/>
      <c r="QQB171" s="104"/>
      <c r="QQC171" s="105"/>
      <c r="QQD171" s="106"/>
      <c r="QQE171" s="107"/>
      <c r="QQF171" s="108"/>
      <c r="QQG171" s="129"/>
      <c r="QQH171" s="130"/>
      <c r="QQI171" s="70"/>
      <c r="QQJ171" s="104"/>
      <c r="QQK171" s="105"/>
      <c r="QQL171" s="106"/>
      <c r="QQM171" s="107"/>
      <c r="QQN171" s="108"/>
      <c r="QQO171" s="129"/>
      <c r="QQP171" s="130"/>
      <c r="QQQ171" s="70"/>
      <c r="QQR171" s="104"/>
      <c r="QQS171" s="105"/>
      <c r="QQT171" s="106"/>
      <c r="QQU171" s="107"/>
      <c r="QQV171" s="108"/>
      <c r="QQW171" s="129"/>
      <c r="QQX171" s="130"/>
      <c r="QQY171" s="70"/>
      <c r="QQZ171" s="104"/>
      <c r="QRA171" s="105"/>
      <c r="QRB171" s="106"/>
      <c r="QRC171" s="107"/>
      <c r="QRD171" s="108"/>
      <c r="QRE171" s="129"/>
      <c r="QRF171" s="130"/>
      <c r="QRG171" s="70"/>
      <c r="QRH171" s="104"/>
      <c r="QRI171" s="105"/>
      <c r="QRJ171" s="106"/>
      <c r="QRK171" s="107"/>
      <c r="QRL171" s="108"/>
      <c r="QRM171" s="129"/>
      <c r="QRN171" s="130"/>
      <c r="QRO171" s="70"/>
      <c r="QRP171" s="104"/>
      <c r="QRQ171" s="105"/>
      <c r="QRR171" s="106"/>
      <c r="QRS171" s="107"/>
      <c r="QRT171" s="108"/>
      <c r="QRU171" s="129"/>
      <c r="QRV171" s="130"/>
      <c r="QRW171" s="70"/>
      <c r="QRX171" s="104"/>
      <c r="QRY171" s="105"/>
      <c r="QRZ171" s="106"/>
      <c r="QSA171" s="107"/>
      <c r="QSB171" s="108"/>
      <c r="QSC171" s="129"/>
      <c r="QSD171" s="130"/>
      <c r="QSE171" s="70"/>
      <c r="QSF171" s="104"/>
      <c r="QSG171" s="105"/>
      <c r="QSH171" s="106"/>
      <c r="QSI171" s="107"/>
      <c r="QSJ171" s="108"/>
      <c r="QSK171" s="129"/>
      <c r="QSL171" s="130"/>
      <c r="QSM171" s="70"/>
      <c r="QSN171" s="104"/>
      <c r="QSO171" s="105"/>
      <c r="QSP171" s="106"/>
      <c r="QSQ171" s="107"/>
      <c r="QSR171" s="108"/>
      <c r="QSS171" s="129"/>
      <c r="QST171" s="130"/>
      <c r="QSU171" s="70"/>
      <c r="QSV171" s="104"/>
      <c r="QSW171" s="105"/>
      <c r="QSX171" s="106"/>
      <c r="QSY171" s="107"/>
      <c r="QSZ171" s="108"/>
      <c r="QTA171" s="129"/>
      <c r="QTB171" s="130"/>
      <c r="QTC171" s="70"/>
      <c r="QTD171" s="104"/>
      <c r="QTE171" s="105"/>
      <c r="QTF171" s="106"/>
      <c r="QTG171" s="107"/>
      <c r="QTH171" s="108"/>
      <c r="QTI171" s="129"/>
      <c r="QTJ171" s="130"/>
      <c r="QTK171" s="70"/>
      <c r="QTL171" s="104"/>
      <c r="QTM171" s="105"/>
      <c r="QTN171" s="106"/>
      <c r="QTO171" s="107"/>
      <c r="QTP171" s="108"/>
      <c r="QTQ171" s="129"/>
      <c r="QTR171" s="130"/>
      <c r="QTS171" s="70"/>
      <c r="QTT171" s="104"/>
      <c r="QTU171" s="105"/>
      <c r="QTV171" s="106"/>
      <c r="QTW171" s="107"/>
      <c r="QTX171" s="108"/>
      <c r="QTY171" s="129"/>
      <c r="QTZ171" s="130"/>
      <c r="QUA171" s="70"/>
      <c r="QUB171" s="104"/>
      <c r="QUC171" s="105"/>
      <c r="QUD171" s="106"/>
      <c r="QUE171" s="107"/>
      <c r="QUF171" s="108"/>
      <c r="QUG171" s="129"/>
      <c r="QUH171" s="130"/>
      <c r="QUI171" s="70"/>
      <c r="QUJ171" s="104"/>
      <c r="QUK171" s="105"/>
      <c r="QUL171" s="106"/>
      <c r="QUM171" s="107"/>
      <c r="QUN171" s="108"/>
      <c r="QUO171" s="129"/>
      <c r="QUP171" s="130"/>
      <c r="QUQ171" s="70"/>
      <c r="QUR171" s="104"/>
      <c r="QUS171" s="105"/>
      <c r="QUT171" s="106"/>
      <c r="QUU171" s="107"/>
      <c r="QUV171" s="108"/>
      <c r="QUW171" s="129"/>
      <c r="QUX171" s="130"/>
      <c r="QUY171" s="70"/>
      <c r="QUZ171" s="104"/>
      <c r="QVA171" s="105"/>
      <c r="QVB171" s="106"/>
      <c r="QVC171" s="107"/>
      <c r="QVD171" s="108"/>
      <c r="QVE171" s="129"/>
      <c r="QVF171" s="130"/>
      <c r="QVG171" s="70"/>
      <c r="QVH171" s="104"/>
      <c r="QVI171" s="105"/>
      <c r="QVJ171" s="106"/>
      <c r="QVK171" s="107"/>
      <c r="QVL171" s="108"/>
      <c r="QVM171" s="129"/>
      <c r="QVN171" s="130"/>
      <c r="QVO171" s="70"/>
      <c r="QVP171" s="104"/>
      <c r="QVQ171" s="105"/>
      <c r="QVR171" s="106"/>
      <c r="QVS171" s="107"/>
      <c r="QVT171" s="108"/>
      <c r="QVU171" s="129"/>
      <c r="QVV171" s="130"/>
      <c r="QVW171" s="70"/>
      <c r="QVX171" s="104"/>
      <c r="QVY171" s="105"/>
      <c r="QVZ171" s="106"/>
      <c r="QWA171" s="107"/>
      <c r="QWB171" s="108"/>
      <c r="QWC171" s="129"/>
      <c r="QWD171" s="130"/>
      <c r="QWE171" s="70"/>
      <c r="QWF171" s="104"/>
      <c r="QWG171" s="105"/>
      <c r="QWH171" s="106"/>
      <c r="QWI171" s="107"/>
      <c r="QWJ171" s="108"/>
      <c r="QWK171" s="129"/>
      <c r="QWL171" s="130"/>
      <c r="QWM171" s="70"/>
      <c r="QWN171" s="104"/>
      <c r="QWO171" s="105"/>
      <c r="QWP171" s="106"/>
      <c r="QWQ171" s="107"/>
      <c r="QWR171" s="108"/>
      <c r="QWS171" s="129"/>
      <c r="QWT171" s="130"/>
      <c r="QWU171" s="70"/>
      <c r="QWV171" s="104"/>
      <c r="QWW171" s="105"/>
      <c r="QWX171" s="106"/>
      <c r="QWY171" s="107"/>
      <c r="QWZ171" s="108"/>
      <c r="QXA171" s="129"/>
      <c r="QXB171" s="130"/>
      <c r="QXC171" s="70"/>
      <c r="QXD171" s="104"/>
      <c r="QXE171" s="105"/>
      <c r="QXF171" s="106"/>
      <c r="QXG171" s="107"/>
      <c r="QXH171" s="108"/>
      <c r="QXI171" s="129"/>
      <c r="QXJ171" s="130"/>
      <c r="QXK171" s="70"/>
      <c r="QXL171" s="104"/>
      <c r="QXM171" s="105"/>
      <c r="QXN171" s="106"/>
      <c r="QXO171" s="107"/>
      <c r="QXP171" s="108"/>
      <c r="QXQ171" s="129"/>
      <c r="QXR171" s="130"/>
      <c r="QXS171" s="70"/>
      <c r="QXT171" s="104"/>
      <c r="QXU171" s="105"/>
      <c r="QXV171" s="106"/>
      <c r="QXW171" s="107"/>
      <c r="QXX171" s="108"/>
      <c r="QXY171" s="129"/>
      <c r="QXZ171" s="130"/>
      <c r="QYA171" s="70"/>
      <c r="QYB171" s="104"/>
      <c r="QYC171" s="105"/>
      <c r="QYD171" s="106"/>
      <c r="QYE171" s="107"/>
      <c r="QYF171" s="108"/>
      <c r="QYG171" s="129"/>
      <c r="QYH171" s="130"/>
      <c r="QYI171" s="70"/>
      <c r="QYJ171" s="104"/>
      <c r="QYK171" s="105"/>
      <c r="QYL171" s="106"/>
      <c r="QYM171" s="107"/>
      <c r="QYN171" s="108"/>
      <c r="QYO171" s="129"/>
      <c r="QYP171" s="130"/>
      <c r="QYQ171" s="70"/>
      <c r="QYR171" s="104"/>
      <c r="QYS171" s="105"/>
      <c r="QYT171" s="106"/>
      <c r="QYU171" s="107"/>
      <c r="QYV171" s="108"/>
      <c r="QYW171" s="129"/>
      <c r="QYX171" s="130"/>
      <c r="QYY171" s="70"/>
      <c r="QYZ171" s="104"/>
      <c r="QZA171" s="105"/>
      <c r="QZB171" s="106"/>
      <c r="QZC171" s="107"/>
      <c r="QZD171" s="108"/>
      <c r="QZE171" s="129"/>
      <c r="QZF171" s="130"/>
      <c r="QZG171" s="70"/>
      <c r="QZH171" s="104"/>
      <c r="QZI171" s="105"/>
      <c r="QZJ171" s="106"/>
      <c r="QZK171" s="107"/>
      <c r="QZL171" s="108"/>
      <c r="QZM171" s="129"/>
      <c r="QZN171" s="130"/>
      <c r="QZO171" s="70"/>
      <c r="QZP171" s="104"/>
      <c r="QZQ171" s="105"/>
      <c r="QZR171" s="106"/>
      <c r="QZS171" s="107"/>
      <c r="QZT171" s="108"/>
      <c r="QZU171" s="129"/>
      <c r="QZV171" s="130"/>
      <c r="QZW171" s="70"/>
      <c r="QZX171" s="104"/>
      <c r="QZY171" s="105"/>
      <c r="QZZ171" s="106"/>
      <c r="RAA171" s="107"/>
      <c r="RAB171" s="108"/>
      <c r="RAC171" s="129"/>
      <c r="RAD171" s="130"/>
      <c r="RAE171" s="70"/>
      <c r="RAF171" s="104"/>
      <c r="RAG171" s="105"/>
      <c r="RAH171" s="106"/>
      <c r="RAI171" s="107"/>
      <c r="RAJ171" s="108"/>
      <c r="RAK171" s="129"/>
      <c r="RAL171" s="130"/>
      <c r="RAM171" s="70"/>
      <c r="RAN171" s="104"/>
      <c r="RAO171" s="105"/>
      <c r="RAP171" s="106"/>
      <c r="RAQ171" s="107"/>
      <c r="RAR171" s="108"/>
      <c r="RAS171" s="129"/>
      <c r="RAT171" s="130"/>
      <c r="RAU171" s="70"/>
      <c r="RAV171" s="104"/>
      <c r="RAW171" s="105"/>
      <c r="RAX171" s="106"/>
      <c r="RAY171" s="107"/>
      <c r="RAZ171" s="108"/>
      <c r="RBA171" s="129"/>
      <c r="RBB171" s="130"/>
      <c r="RBC171" s="70"/>
      <c r="RBD171" s="104"/>
      <c r="RBE171" s="105"/>
      <c r="RBF171" s="106"/>
      <c r="RBG171" s="107"/>
      <c r="RBH171" s="108"/>
      <c r="RBI171" s="129"/>
      <c r="RBJ171" s="130"/>
      <c r="RBK171" s="70"/>
      <c r="RBL171" s="104"/>
      <c r="RBM171" s="105"/>
      <c r="RBN171" s="106"/>
      <c r="RBO171" s="107"/>
      <c r="RBP171" s="108"/>
      <c r="RBQ171" s="129"/>
      <c r="RBR171" s="130"/>
      <c r="RBS171" s="70"/>
      <c r="RBT171" s="104"/>
      <c r="RBU171" s="105"/>
      <c r="RBV171" s="106"/>
      <c r="RBW171" s="107"/>
      <c r="RBX171" s="108"/>
      <c r="RBY171" s="129"/>
      <c r="RBZ171" s="130"/>
      <c r="RCA171" s="70"/>
      <c r="RCB171" s="104"/>
      <c r="RCC171" s="105"/>
      <c r="RCD171" s="106"/>
      <c r="RCE171" s="107"/>
      <c r="RCF171" s="108"/>
      <c r="RCG171" s="129"/>
      <c r="RCH171" s="130"/>
      <c r="RCI171" s="70"/>
      <c r="RCJ171" s="104"/>
      <c r="RCK171" s="105"/>
      <c r="RCL171" s="106"/>
      <c r="RCM171" s="107"/>
      <c r="RCN171" s="108"/>
      <c r="RCO171" s="129"/>
      <c r="RCP171" s="130"/>
      <c r="RCQ171" s="70"/>
      <c r="RCR171" s="104"/>
      <c r="RCS171" s="105"/>
      <c r="RCT171" s="106"/>
      <c r="RCU171" s="107"/>
      <c r="RCV171" s="108"/>
      <c r="RCW171" s="129"/>
      <c r="RCX171" s="130"/>
      <c r="RCY171" s="70"/>
      <c r="RCZ171" s="104"/>
      <c r="RDA171" s="105"/>
      <c r="RDB171" s="106"/>
      <c r="RDC171" s="107"/>
      <c r="RDD171" s="108"/>
      <c r="RDE171" s="129"/>
      <c r="RDF171" s="130"/>
      <c r="RDG171" s="70"/>
      <c r="RDH171" s="104"/>
      <c r="RDI171" s="105"/>
      <c r="RDJ171" s="106"/>
      <c r="RDK171" s="107"/>
      <c r="RDL171" s="108"/>
      <c r="RDM171" s="129"/>
      <c r="RDN171" s="130"/>
      <c r="RDO171" s="70"/>
      <c r="RDP171" s="104"/>
      <c r="RDQ171" s="105"/>
      <c r="RDR171" s="106"/>
      <c r="RDS171" s="107"/>
      <c r="RDT171" s="108"/>
      <c r="RDU171" s="129"/>
      <c r="RDV171" s="130"/>
      <c r="RDW171" s="70"/>
      <c r="RDX171" s="104"/>
      <c r="RDY171" s="105"/>
      <c r="RDZ171" s="106"/>
      <c r="REA171" s="107"/>
      <c r="REB171" s="108"/>
      <c r="REC171" s="129"/>
      <c r="RED171" s="130"/>
      <c r="REE171" s="70"/>
      <c r="REF171" s="104"/>
      <c r="REG171" s="105"/>
      <c r="REH171" s="106"/>
      <c r="REI171" s="107"/>
      <c r="REJ171" s="108"/>
      <c r="REK171" s="129"/>
      <c r="REL171" s="130"/>
      <c r="REM171" s="70"/>
      <c r="REN171" s="104"/>
      <c r="REO171" s="105"/>
      <c r="REP171" s="106"/>
      <c r="REQ171" s="107"/>
      <c r="RER171" s="108"/>
      <c r="RES171" s="129"/>
      <c r="RET171" s="130"/>
      <c r="REU171" s="70"/>
      <c r="REV171" s="104"/>
      <c r="REW171" s="105"/>
      <c r="REX171" s="106"/>
      <c r="REY171" s="107"/>
      <c r="REZ171" s="108"/>
      <c r="RFA171" s="129"/>
      <c r="RFB171" s="130"/>
      <c r="RFC171" s="70"/>
      <c r="RFD171" s="104"/>
      <c r="RFE171" s="105"/>
      <c r="RFF171" s="106"/>
      <c r="RFG171" s="107"/>
      <c r="RFH171" s="108"/>
      <c r="RFI171" s="129"/>
      <c r="RFJ171" s="130"/>
      <c r="RFK171" s="70"/>
      <c r="RFL171" s="104"/>
      <c r="RFM171" s="105"/>
      <c r="RFN171" s="106"/>
      <c r="RFO171" s="107"/>
      <c r="RFP171" s="108"/>
      <c r="RFQ171" s="129"/>
      <c r="RFR171" s="130"/>
      <c r="RFS171" s="70"/>
      <c r="RFT171" s="104"/>
      <c r="RFU171" s="105"/>
      <c r="RFV171" s="106"/>
      <c r="RFW171" s="107"/>
      <c r="RFX171" s="108"/>
      <c r="RFY171" s="129"/>
      <c r="RFZ171" s="130"/>
      <c r="RGA171" s="70"/>
      <c r="RGB171" s="104"/>
      <c r="RGC171" s="105"/>
      <c r="RGD171" s="106"/>
      <c r="RGE171" s="107"/>
      <c r="RGF171" s="108"/>
      <c r="RGG171" s="129"/>
      <c r="RGH171" s="130"/>
      <c r="RGI171" s="70"/>
      <c r="RGJ171" s="104"/>
      <c r="RGK171" s="105"/>
      <c r="RGL171" s="106"/>
      <c r="RGM171" s="107"/>
      <c r="RGN171" s="108"/>
      <c r="RGO171" s="129"/>
      <c r="RGP171" s="130"/>
      <c r="RGQ171" s="70"/>
      <c r="RGR171" s="104"/>
      <c r="RGS171" s="105"/>
      <c r="RGT171" s="106"/>
      <c r="RGU171" s="107"/>
      <c r="RGV171" s="108"/>
      <c r="RGW171" s="129"/>
      <c r="RGX171" s="130"/>
      <c r="RGY171" s="70"/>
      <c r="RGZ171" s="104"/>
      <c r="RHA171" s="105"/>
      <c r="RHB171" s="106"/>
      <c r="RHC171" s="107"/>
      <c r="RHD171" s="108"/>
      <c r="RHE171" s="129"/>
      <c r="RHF171" s="130"/>
      <c r="RHG171" s="70"/>
      <c r="RHH171" s="104"/>
      <c r="RHI171" s="105"/>
      <c r="RHJ171" s="106"/>
      <c r="RHK171" s="107"/>
      <c r="RHL171" s="108"/>
      <c r="RHM171" s="129"/>
      <c r="RHN171" s="130"/>
      <c r="RHO171" s="70"/>
      <c r="RHP171" s="104"/>
      <c r="RHQ171" s="105"/>
      <c r="RHR171" s="106"/>
      <c r="RHS171" s="107"/>
      <c r="RHT171" s="108"/>
      <c r="RHU171" s="129"/>
      <c r="RHV171" s="130"/>
      <c r="RHW171" s="70"/>
      <c r="RHX171" s="104"/>
      <c r="RHY171" s="105"/>
      <c r="RHZ171" s="106"/>
      <c r="RIA171" s="107"/>
      <c r="RIB171" s="108"/>
      <c r="RIC171" s="129"/>
      <c r="RID171" s="130"/>
      <c r="RIE171" s="70"/>
      <c r="RIF171" s="104"/>
      <c r="RIG171" s="105"/>
      <c r="RIH171" s="106"/>
      <c r="RII171" s="107"/>
      <c r="RIJ171" s="108"/>
      <c r="RIK171" s="129"/>
      <c r="RIL171" s="130"/>
      <c r="RIM171" s="70"/>
      <c r="RIN171" s="104"/>
      <c r="RIO171" s="105"/>
      <c r="RIP171" s="106"/>
      <c r="RIQ171" s="107"/>
      <c r="RIR171" s="108"/>
      <c r="RIS171" s="129"/>
      <c r="RIT171" s="130"/>
      <c r="RIU171" s="70"/>
      <c r="RIV171" s="104"/>
      <c r="RIW171" s="105"/>
      <c r="RIX171" s="106"/>
      <c r="RIY171" s="107"/>
      <c r="RIZ171" s="108"/>
      <c r="RJA171" s="129"/>
      <c r="RJB171" s="130"/>
      <c r="RJC171" s="70"/>
      <c r="RJD171" s="104"/>
      <c r="RJE171" s="105"/>
      <c r="RJF171" s="106"/>
      <c r="RJG171" s="107"/>
      <c r="RJH171" s="108"/>
      <c r="RJI171" s="129"/>
      <c r="RJJ171" s="130"/>
      <c r="RJK171" s="70"/>
      <c r="RJL171" s="104"/>
      <c r="RJM171" s="105"/>
      <c r="RJN171" s="106"/>
      <c r="RJO171" s="107"/>
      <c r="RJP171" s="108"/>
      <c r="RJQ171" s="129"/>
      <c r="RJR171" s="130"/>
      <c r="RJS171" s="70"/>
      <c r="RJT171" s="104"/>
      <c r="RJU171" s="105"/>
      <c r="RJV171" s="106"/>
      <c r="RJW171" s="107"/>
      <c r="RJX171" s="108"/>
      <c r="RJY171" s="129"/>
      <c r="RJZ171" s="130"/>
      <c r="RKA171" s="70"/>
      <c r="RKB171" s="104"/>
      <c r="RKC171" s="105"/>
      <c r="RKD171" s="106"/>
      <c r="RKE171" s="107"/>
      <c r="RKF171" s="108"/>
      <c r="RKG171" s="129"/>
      <c r="RKH171" s="130"/>
      <c r="RKI171" s="70"/>
      <c r="RKJ171" s="104"/>
      <c r="RKK171" s="105"/>
      <c r="RKL171" s="106"/>
      <c r="RKM171" s="107"/>
      <c r="RKN171" s="108"/>
      <c r="RKO171" s="129"/>
      <c r="RKP171" s="130"/>
      <c r="RKQ171" s="70"/>
      <c r="RKR171" s="104"/>
      <c r="RKS171" s="105"/>
      <c r="RKT171" s="106"/>
      <c r="RKU171" s="107"/>
      <c r="RKV171" s="108"/>
      <c r="RKW171" s="129"/>
      <c r="RKX171" s="130"/>
      <c r="RKY171" s="70"/>
      <c r="RKZ171" s="104"/>
      <c r="RLA171" s="105"/>
      <c r="RLB171" s="106"/>
      <c r="RLC171" s="107"/>
      <c r="RLD171" s="108"/>
      <c r="RLE171" s="129"/>
      <c r="RLF171" s="130"/>
      <c r="RLG171" s="70"/>
      <c r="RLH171" s="104"/>
      <c r="RLI171" s="105"/>
      <c r="RLJ171" s="106"/>
      <c r="RLK171" s="107"/>
      <c r="RLL171" s="108"/>
      <c r="RLM171" s="129"/>
      <c r="RLN171" s="130"/>
      <c r="RLO171" s="70"/>
      <c r="RLP171" s="104"/>
      <c r="RLQ171" s="105"/>
      <c r="RLR171" s="106"/>
      <c r="RLS171" s="107"/>
      <c r="RLT171" s="108"/>
      <c r="RLU171" s="129"/>
      <c r="RLV171" s="130"/>
      <c r="RLW171" s="70"/>
      <c r="RLX171" s="104"/>
      <c r="RLY171" s="105"/>
      <c r="RLZ171" s="106"/>
      <c r="RMA171" s="107"/>
      <c r="RMB171" s="108"/>
      <c r="RMC171" s="129"/>
      <c r="RMD171" s="130"/>
      <c r="RME171" s="70"/>
      <c r="RMF171" s="104"/>
      <c r="RMG171" s="105"/>
      <c r="RMH171" s="106"/>
      <c r="RMI171" s="107"/>
      <c r="RMJ171" s="108"/>
      <c r="RMK171" s="129"/>
      <c r="RML171" s="130"/>
      <c r="RMM171" s="70"/>
      <c r="RMN171" s="104"/>
      <c r="RMO171" s="105"/>
      <c r="RMP171" s="106"/>
      <c r="RMQ171" s="107"/>
      <c r="RMR171" s="108"/>
      <c r="RMS171" s="129"/>
      <c r="RMT171" s="130"/>
      <c r="RMU171" s="70"/>
      <c r="RMV171" s="104"/>
      <c r="RMW171" s="105"/>
      <c r="RMX171" s="106"/>
      <c r="RMY171" s="107"/>
      <c r="RMZ171" s="108"/>
      <c r="RNA171" s="129"/>
      <c r="RNB171" s="130"/>
      <c r="RNC171" s="70"/>
      <c r="RND171" s="104"/>
      <c r="RNE171" s="105"/>
      <c r="RNF171" s="106"/>
      <c r="RNG171" s="107"/>
      <c r="RNH171" s="108"/>
      <c r="RNI171" s="129"/>
      <c r="RNJ171" s="130"/>
      <c r="RNK171" s="70"/>
      <c r="RNL171" s="104"/>
      <c r="RNM171" s="105"/>
      <c r="RNN171" s="106"/>
      <c r="RNO171" s="107"/>
      <c r="RNP171" s="108"/>
      <c r="RNQ171" s="129"/>
      <c r="RNR171" s="130"/>
      <c r="RNS171" s="70"/>
      <c r="RNT171" s="104"/>
      <c r="RNU171" s="105"/>
      <c r="RNV171" s="106"/>
      <c r="RNW171" s="107"/>
      <c r="RNX171" s="108"/>
      <c r="RNY171" s="129"/>
      <c r="RNZ171" s="130"/>
      <c r="ROA171" s="70"/>
      <c r="ROB171" s="104"/>
      <c r="ROC171" s="105"/>
      <c r="ROD171" s="106"/>
      <c r="ROE171" s="107"/>
      <c r="ROF171" s="108"/>
      <c r="ROG171" s="129"/>
      <c r="ROH171" s="130"/>
      <c r="ROI171" s="70"/>
      <c r="ROJ171" s="104"/>
      <c r="ROK171" s="105"/>
      <c r="ROL171" s="106"/>
      <c r="ROM171" s="107"/>
      <c r="RON171" s="108"/>
      <c r="ROO171" s="129"/>
      <c r="ROP171" s="130"/>
      <c r="ROQ171" s="70"/>
      <c r="ROR171" s="104"/>
      <c r="ROS171" s="105"/>
      <c r="ROT171" s="106"/>
      <c r="ROU171" s="107"/>
      <c r="ROV171" s="108"/>
      <c r="ROW171" s="129"/>
      <c r="ROX171" s="130"/>
      <c r="ROY171" s="70"/>
      <c r="ROZ171" s="104"/>
      <c r="RPA171" s="105"/>
      <c r="RPB171" s="106"/>
      <c r="RPC171" s="107"/>
      <c r="RPD171" s="108"/>
      <c r="RPE171" s="129"/>
      <c r="RPF171" s="130"/>
      <c r="RPG171" s="70"/>
      <c r="RPH171" s="104"/>
      <c r="RPI171" s="105"/>
      <c r="RPJ171" s="106"/>
      <c r="RPK171" s="107"/>
      <c r="RPL171" s="108"/>
      <c r="RPM171" s="129"/>
      <c r="RPN171" s="130"/>
      <c r="RPO171" s="70"/>
      <c r="RPP171" s="104"/>
      <c r="RPQ171" s="105"/>
      <c r="RPR171" s="106"/>
      <c r="RPS171" s="107"/>
      <c r="RPT171" s="108"/>
      <c r="RPU171" s="129"/>
      <c r="RPV171" s="130"/>
      <c r="RPW171" s="70"/>
      <c r="RPX171" s="104"/>
      <c r="RPY171" s="105"/>
      <c r="RPZ171" s="106"/>
      <c r="RQA171" s="107"/>
      <c r="RQB171" s="108"/>
      <c r="RQC171" s="129"/>
      <c r="RQD171" s="130"/>
      <c r="RQE171" s="70"/>
      <c r="RQF171" s="104"/>
      <c r="RQG171" s="105"/>
      <c r="RQH171" s="106"/>
      <c r="RQI171" s="107"/>
      <c r="RQJ171" s="108"/>
      <c r="RQK171" s="129"/>
      <c r="RQL171" s="130"/>
      <c r="RQM171" s="70"/>
      <c r="RQN171" s="104"/>
      <c r="RQO171" s="105"/>
      <c r="RQP171" s="106"/>
      <c r="RQQ171" s="107"/>
      <c r="RQR171" s="108"/>
      <c r="RQS171" s="129"/>
      <c r="RQT171" s="130"/>
      <c r="RQU171" s="70"/>
      <c r="RQV171" s="104"/>
      <c r="RQW171" s="105"/>
      <c r="RQX171" s="106"/>
      <c r="RQY171" s="107"/>
      <c r="RQZ171" s="108"/>
      <c r="RRA171" s="129"/>
      <c r="RRB171" s="130"/>
      <c r="RRC171" s="70"/>
      <c r="RRD171" s="104"/>
      <c r="RRE171" s="105"/>
      <c r="RRF171" s="106"/>
      <c r="RRG171" s="107"/>
      <c r="RRH171" s="108"/>
      <c r="RRI171" s="129"/>
      <c r="RRJ171" s="130"/>
      <c r="RRK171" s="70"/>
      <c r="RRL171" s="104"/>
      <c r="RRM171" s="105"/>
      <c r="RRN171" s="106"/>
      <c r="RRO171" s="107"/>
      <c r="RRP171" s="108"/>
      <c r="RRQ171" s="129"/>
      <c r="RRR171" s="130"/>
      <c r="RRS171" s="70"/>
      <c r="RRT171" s="104"/>
      <c r="RRU171" s="105"/>
      <c r="RRV171" s="106"/>
      <c r="RRW171" s="107"/>
      <c r="RRX171" s="108"/>
      <c r="RRY171" s="129"/>
      <c r="RRZ171" s="130"/>
      <c r="RSA171" s="70"/>
      <c r="RSB171" s="104"/>
      <c r="RSC171" s="105"/>
      <c r="RSD171" s="106"/>
      <c r="RSE171" s="107"/>
      <c r="RSF171" s="108"/>
      <c r="RSG171" s="129"/>
      <c r="RSH171" s="130"/>
      <c r="RSI171" s="70"/>
      <c r="RSJ171" s="104"/>
      <c r="RSK171" s="105"/>
      <c r="RSL171" s="106"/>
      <c r="RSM171" s="107"/>
      <c r="RSN171" s="108"/>
      <c r="RSO171" s="129"/>
      <c r="RSP171" s="130"/>
      <c r="RSQ171" s="70"/>
      <c r="RSR171" s="104"/>
      <c r="RSS171" s="105"/>
      <c r="RST171" s="106"/>
      <c r="RSU171" s="107"/>
      <c r="RSV171" s="108"/>
      <c r="RSW171" s="129"/>
      <c r="RSX171" s="130"/>
      <c r="RSY171" s="70"/>
      <c r="RSZ171" s="104"/>
      <c r="RTA171" s="105"/>
      <c r="RTB171" s="106"/>
      <c r="RTC171" s="107"/>
      <c r="RTD171" s="108"/>
      <c r="RTE171" s="129"/>
      <c r="RTF171" s="130"/>
      <c r="RTG171" s="70"/>
      <c r="RTH171" s="104"/>
      <c r="RTI171" s="105"/>
      <c r="RTJ171" s="106"/>
      <c r="RTK171" s="107"/>
      <c r="RTL171" s="108"/>
      <c r="RTM171" s="129"/>
      <c r="RTN171" s="130"/>
      <c r="RTO171" s="70"/>
      <c r="RTP171" s="104"/>
      <c r="RTQ171" s="105"/>
      <c r="RTR171" s="106"/>
      <c r="RTS171" s="107"/>
      <c r="RTT171" s="108"/>
      <c r="RTU171" s="129"/>
      <c r="RTV171" s="130"/>
      <c r="RTW171" s="70"/>
      <c r="RTX171" s="104"/>
      <c r="RTY171" s="105"/>
      <c r="RTZ171" s="106"/>
      <c r="RUA171" s="107"/>
      <c r="RUB171" s="108"/>
      <c r="RUC171" s="129"/>
      <c r="RUD171" s="130"/>
      <c r="RUE171" s="70"/>
      <c r="RUF171" s="104"/>
      <c r="RUG171" s="105"/>
      <c r="RUH171" s="106"/>
      <c r="RUI171" s="107"/>
      <c r="RUJ171" s="108"/>
      <c r="RUK171" s="129"/>
      <c r="RUL171" s="130"/>
      <c r="RUM171" s="70"/>
      <c r="RUN171" s="104"/>
      <c r="RUO171" s="105"/>
      <c r="RUP171" s="106"/>
      <c r="RUQ171" s="107"/>
      <c r="RUR171" s="108"/>
      <c r="RUS171" s="129"/>
      <c r="RUT171" s="130"/>
      <c r="RUU171" s="70"/>
      <c r="RUV171" s="104"/>
      <c r="RUW171" s="105"/>
      <c r="RUX171" s="106"/>
      <c r="RUY171" s="107"/>
      <c r="RUZ171" s="108"/>
      <c r="RVA171" s="129"/>
      <c r="RVB171" s="130"/>
      <c r="RVC171" s="70"/>
      <c r="RVD171" s="104"/>
      <c r="RVE171" s="105"/>
      <c r="RVF171" s="106"/>
      <c r="RVG171" s="107"/>
      <c r="RVH171" s="108"/>
      <c r="RVI171" s="129"/>
      <c r="RVJ171" s="130"/>
      <c r="RVK171" s="70"/>
      <c r="RVL171" s="104"/>
      <c r="RVM171" s="105"/>
      <c r="RVN171" s="106"/>
      <c r="RVO171" s="107"/>
      <c r="RVP171" s="108"/>
      <c r="RVQ171" s="129"/>
      <c r="RVR171" s="130"/>
      <c r="RVS171" s="70"/>
      <c r="RVT171" s="104"/>
      <c r="RVU171" s="105"/>
      <c r="RVV171" s="106"/>
      <c r="RVW171" s="107"/>
      <c r="RVX171" s="108"/>
      <c r="RVY171" s="129"/>
      <c r="RVZ171" s="130"/>
      <c r="RWA171" s="70"/>
      <c r="RWB171" s="104"/>
      <c r="RWC171" s="105"/>
      <c r="RWD171" s="106"/>
      <c r="RWE171" s="107"/>
      <c r="RWF171" s="108"/>
      <c r="RWG171" s="129"/>
      <c r="RWH171" s="130"/>
      <c r="RWI171" s="70"/>
      <c r="RWJ171" s="104"/>
      <c r="RWK171" s="105"/>
      <c r="RWL171" s="106"/>
      <c r="RWM171" s="107"/>
      <c r="RWN171" s="108"/>
      <c r="RWO171" s="129"/>
      <c r="RWP171" s="130"/>
      <c r="RWQ171" s="70"/>
      <c r="RWR171" s="104"/>
      <c r="RWS171" s="105"/>
      <c r="RWT171" s="106"/>
      <c r="RWU171" s="107"/>
      <c r="RWV171" s="108"/>
      <c r="RWW171" s="129"/>
      <c r="RWX171" s="130"/>
      <c r="RWY171" s="70"/>
      <c r="RWZ171" s="104"/>
      <c r="RXA171" s="105"/>
      <c r="RXB171" s="106"/>
      <c r="RXC171" s="107"/>
      <c r="RXD171" s="108"/>
      <c r="RXE171" s="129"/>
      <c r="RXF171" s="130"/>
      <c r="RXG171" s="70"/>
      <c r="RXH171" s="104"/>
      <c r="RXI171" s="105"/>
      <c r="RXJ171" s="106"/>
      <c r="RXK171" s="107"/>
      <c r="RXL171" s="108"/>
      <c r="RXM171" s="129"/>
      <c r="RXN171" s="130"/>
      <c r="RXO171" s="70"/>
      <c r="RXP171" s="104"/>
      <c r="RXQ171" s="105"/>
      <c r="RXR171" s="106"/>
      <c r="RXS171" s="107"/>
      <c r="RXT171" s="108"/>
      <c r="RXU171" s="129"/>
      <c r="RXV171" s="130"/>
      <c r="RXW171" s="70"/>
      <c r="RXX171" s="104"/>
      <c r="RXY171" s="105"/>
      <c r="RXZ171" s="106"/>
      <c r="RYA171" s="107"/>
      <c r="RYB171" s="108"/>
      <c r="RYC171" s="129"/>
      <c r="RYD171" s="130"/>
      <c r="RYE171" s="70"/>
      <c r="RYF171" s="104"/>
      <c r="RYG171" s="105"/>
      <c r="RYH171" s="106"/>
      <c r="RYI171" s="107"/>
      <c r="RYJ171" s="108"/>
      <c r="RYK171" s="129"/>
      <c r="RYL171" s="130"/>
      <c r="RYM171" s="70"/>
      <c r="RYN171" s="104"/>
      <c r="RYO171" s="105"/>
      <c r="RYP171" s="106"/>
      <c r="RYQ171" s="107"/>
      <c r="RYR171" s="108"/>
      <c r="RYS171" s="129"/>
      <c r="RYT171" s="130"/>
      <c r="RYU171" s="70"/>
      <c r="RYV171" s="104"/>
      <c r="RYW171" s="105"/>
      <c r="RYX171" s="106"/>
      <c r="RYY171" s="107"/>
      <c r="RYZ171" s="108"/>
      <c r="RZA171" s="129"/>
      <c r="RZB171" s="130"/>
      <c r="RZC171" s="70"/>
      <c r="RZD171" s="104"/>
      <c r="RZE171" s="105"/>
      <c r="RZF171" s="106"/>
      <c r="RZG171" s="107"/>
      <c r="RZH171" s="108"/>
      <c r="RZI171" s="129"/>
      <c r="RZJ171" s="130"/>
      <c r="RZK171" s="70"/>
      <c r="RZL171" s="104"/>
      <c r="RZM171" s="105"/>
      <c r="RZN171" s="106"/>
      <c r="RZO171" s="107"/>
      <c r="RZP171" s="108"/>
      <c r="RZQ171" s="129"/>
      <c r="RZR171" s="130"/>
      <c r="RZS171" s="70"/>
      <c r="RZT171" s="104"/>
      <c r="RZU171" s="105"/>
      <c r="RZV171" s="106"/>
      <c r="RZW171" s="107"/>
      <c r="RZX171" s="108"/>
      <c r="RZY171" s="129"/>
      <c r="RZZ171" s="130"/>
      <c r="SAA171" s="70"/>
      <c r="SAB171" s="104"/>
      <c r="SAC171" s="105"/>
      <c r="SAD171" s="106"/>
      <c r="SAE171" s="107"/>
      <c r="SAF171" s="108"/>
      <c r="SAG171" s="129"/>
      <c r="SAH171" s="130"/>
      <c r="SAI171" s="70"/>
      <c r="SAJ171" s="104"/>
      <c r="SAK171" s="105"/>
      <c r="SAL171" s="106"/>
      <c r="SAM171" s="107"/>
      <c r="SAN171" s="108"/>
      <c r="SAO171" s="129"/>
      <c r="SAP171" s="130"/>
      <c r="SAQ171" s="70"/>
      <c r="SAR171" s="104"/>
      <c r="SAS171" s="105"/>
      <c r="SAT171" s="106"/>
      <c r="SAU171" s="107"/>
      <c r="SAV171" s="108"/>
      <c r="SAW171" s="129"/>
      <c r="SAX171" s="130"/>
      <c r="SAY171" s="70"/>
      <c r="SAZ171" s="104"/>
      <c r="SBA171" s="105"/>
      <c r="SBB171" s="106"/>
      <c r="SBC171" s="107"/>
      <c r="SBD171" s="108"/>
      <c r="SBE171" s="129"/>
      <c r="SBF171" s="130"/>
      <c r="SBG171" s="70"/>
      <c r="SBH171" s="104"/>
      <c r="SBI171" s="105"/>
      <c r="SBJ171" s="106"/>
      <c r="SBK171" s="107"/>
      <c r="SBL171" s="108"/>
      <c r="SBM171" s="129"/>
      <c r="SBN171" s="130"/>
      <c r="SBO171" s="70"/>
      <c r="SBP171" s="104"/>
      <c r="SBQ171" s="105"/>
      <c r="SBR171" s="106"/>
      <c r="SBS171" s="107"/>
      <c r="SBT171" s="108"/>
      <c r="SBU171" s="129"/>
      <c r="SBV171" s="130"/>
      <c r="SBW171" s="70"/>
      <c r="SBX171" s="104"/>
      <c r="SBY171" s="105"/>
      <c r="SBZ171" s="106"/>
      <c r="SCA171" s="107"/>
      <c r="SCB171" s="108"/>
      <c r="SCC171" s="129"/>
      <c r="SCD171" s="130"/>
      <c r="SCE171" s="70"/>
      <c r="SCF171" s="104"/>
      <c r="SCG171" s="105"/>
      <c r="SCH171" s="106"/>
      <c r="SCI171" s="107"/>
      <c r="SCJ171" s="108"/>
      <c r="SCK171" s="129"/>
      <c r="SCL171" s="130"/>
      <c r="SCM171" s="70"/>
      <c r="SCN171" s="104"/>
      <c r="SCO171" s="105"/>
      <c r="SCP171" s="106"/>
      <c r="SCQ171" s="107"/>
      <c r="SCR171" s="108"/>
      <c r="SCS171" s="129"/>
      <c r="SCT171" s="130"/>
      <c r="SCU171" s="70"/>
      <c r="SCV171" s="104"/>
      <c r="SCW171" s="105"/>
      <c r="SCX171" s="106"/>
      <c r="SCY171" s="107"/>
      <c r="SCZ171" s="108"/>
      <c r="SDA171" s="129"/>
      <c r="SDB171" s="130"/>
      <c r="SDC171" s="70"/>
      <c r="SDD171" s="104"/>
      <c r="SDE171" s="105"/>
      <c r="SDF171" s="106"/>
      <c r="SDG171" s="107"/>
      <c r="SDH171" s="108"/>
      <c r="SDI171" s="129"/>
      <c r="SDJ171" s="130"/>
      <c r="SDK171" s="70"/>
      <c r="SDL171" s="104"/>
      <c r="SDM171" s="105"/>
      <c r="SDN171" s="106"/>
      <c r="SDO171" s="107"/>
      <c r="SDP171" s="108"/>
      <c r="SDQ171" s="129"/>
      <c r="SDR171" s="130"/>
      <c r="SDS171" s="70"/>
      <c r="SDT171" s="104"/>
      <c r="SDU171" s="105"/>
      <c r="SDV171" s="106"/>
      <c r="SDW171" s="107"/>
      <c r="SDX171" s="108"/>
      <c r="SDY171" s="129"/>
      <c r="SDZ171" s="130"/>
      <c r="SEA171" s="70"/>
      <c r="SEB171" s="104"/>
      <c r="SEC171" s="105"/>
      <c r="SED171" s="106"/>
      <c r="SEE171" s="107"/>
      <c r="SEF171" s="108"/>
      <c r="SEG171" s="129"/>
      <c r="SEH171" s="130"/>
      <c r="SEI171" s="70"/>
      <c r="SEJ171" s="104"/>
      <c r="SEK171" s="105"/>
      <c r="SEL171" s="106"/>
      <c r="SEM171" s="107"/>
      <c r="SEN171" s="108"/>
      <c r="SEO171" s="129"/>
      <c r="SEP171" s="130"/>
      <c r="SEQ171" s="70"/>
      <c r="SER171" s="104"/>
      <c r="SES171" s="105"/>
      <c r="SET171" s="106"/>
      <c r="SEU171" s="107"/>
      <c r="SEV171" s="108"/>
      <c r="SEW171" s="129"/>
      <c r="SEX171" s="130"/>
      <c r="SEY171" s="70"/>
      <c r="SEZ171" s="104"/>
      <c r="SFA171" s="105"/>
      <c r="SFB171" s="106"/>
      <c r="SFC171" s="107"/>
      <c r="SFD171" s="108"/>
      <c r="SFE171" s="129"/>
      <c r="SFF171" s="130"/>
      <c r="SFG171" s="70"/>
      <c r="SFH171" s="104"/>
      <c r="SFI171" s="105"/>
      <c r="SFJ171" s="106"/>
      <c r="SFK171" s="107"/>
      <c r="SFL171" s="108"/>
      <c r="SFM171" s="129"/>
      <c r="SFN171" s="130"/>
      <c r="SFO171" s="70"/>
      <c r="SFP171" s="104"/>
      <c r="SFQ171" s="105"/>
      <c r="SFR171" s="106"/>
      <c r="SFS171" s="107"/>
      <c r="SFT171" s="108"/>
      <c r="SFU171" s="129"/>
      <c r="SFV171" s="130"/>
      <c r="SFW171" s="70"/>
      <c r="SFX171" s="104"/>
      <c r="SFY171" s="105"/>
      <c r="SFZ171" s="106"/>
      <c r="SGA171" s="107"/>
      <c r="SGB171" s="108"/>
      <c r="SGC171" s="129"/>
      <c r="SGD171" s="130"/>
      <c r="SGE171" s="70"/>
      <c r="SGF171" s="104"/>
      <c r="SGG171" s="105"/>
      <c r="SGH171" s="106"/>
      <c r="SGI171" s="107"/>
      <c r="SGJ171" s="108"/>
      <c r="SGK171" s="129"/>
      <c r="SGL171" s="130"/>
      <c r="SGM171" s="70"/>
      <c r="SGN171" s="104"/>
      <c r="SGO171" s="105"/>
      <c r="SGP171" s="106"/>
      <c r="SGQ171" s="107"/>
      <c r="SGR171" s="108"/>
      <c r="SGS171" s="129"/>
      <c r="SGT171" s="130"/>
      <c r="SGU171" s="70"/>
      <c r="SGV171" s="104"/>
      <c r="SGW171" s="105"/>
      <c r="SGX171" s="106"/>
      <c r="SGY171" s="107"/>
      <c r="SGZ171" s="108"/>
      <c r="SHA171" s="129"/>
      <c r="SHB171" s="130"/>
      <c r="SHC171" s="70"/>
      <c r="SHD171" s="104"/>
      <c r="SHE171" s="105"/>
      <c r="SHF171" s="106"/>
      <c r="SHG171" s="107"/>
      <c r="SHH171" s="108"/>
      <c r="SHI171" s="129"/>
      <c r="SHJ171" s="130"/>
      <c r="SHK171" s="70"/>
      <c r="SHL171" s="104"/>
      <c r="SHM171" s="105"/>
      <c r="SHN171" s="106"/>
      <c r="SHO171" s="107"/>
      <c r="SHP171" s="108"/>
      <c r="SHQ171" s="129"/>
      <c r="SHR171" s="130"/>
      <c r="SHS171" s="70"/>
      <c r="SHT171" s="104"/>
      <c r="SHU171" s="105"/>
      <c r="SHV171" s="106"/>
      <c r="SHW171" s="107"/>
      <c r="SHX171" s="108"/>
      <c r="SHY171" s="129"/>
      <c r="SHZ171" s="130"/>
      <c r="SIA171" s="70"/>
      <c r="SIB171" s="104"/>
      <c r="SIC171" s="105"/>
      <c r="SID171" s="106"/>
      <c r="SIE171" s="107"/>
      <c r="SIF171" s="108"/>
      <c r="SIG171" s="129"/>
      <c r="SIH171" s="130"/>
      <c r="SII171" s="70"/>
      <c r="SIJ171" s="104"/>
      <c r="SIK171" s="105"/>
      <c r="SIL171" s="106"/>
      <c r="SIM171" s="107"/>
      <c r="SIN171" s="108"/>
      <c r="SIO171" s="129"/>
      <c r="SIP171" s="130"/>
      <c r="SIQ171" s="70"/>
      <c r="SIR171" s="104"/>
      <c r="SIS171" s="105"/>
      <c r="SIT171" s="106"/>
      <c r="SIU171" s="107"/>
      <c r="SIV171" s="108"/>
      <c r="SIW171" s="129"/>
      <c r="SIX171" s="130"/>
      <c r="SIY171" s="70"/>
      <c r="SIZ171" s="104"/>
      <c r="SJA171" s="105"/>
      <c r="SJB171" s="106"/>
      <c r="SJC171" s="107"/>
      <c r="SJD171" s="108"/>
      <c r="SJE171" s="129"/>
      <c r="SJF171" s="130"/>
      <c r="SJG171" s="70"/>
      <c r="SJH171" s="104"/>
      <c r="SJI171" s="105"/>
      <c r="SJJ171" s="106"/>
      <c r="SJK171" s="107"/>
      <c r="SJL171" s="108"/>
      <c r="SJM171" s="129"/>
      <c r="SJN171" s="130"/>
      <c r="SJO171" s="70"/>
      <c r="SJP171" s="104"/>
      <c r="SJQ171" s="105"/>
      <c r="SJR171" s="106"/>
      <c r="SJS171" s="107"/>
      <c r="SJT171" s="108"/>
      <c r="SJU171" s="129"/>
      <c r="SJV171" s="130"/>
      <c r="SJW171" s="70"/>
      <c r="SJX171" s="104"/>
      <c r="SJY171" s="105"/>
      <c r="SJZ171" s="106"/>
      <c r="SKA171" s="107"/>
      <c r="SKB171" s="108"/>
      <c r="SKC171" s="129"/>
      <c r="SKD171" s="130"/>
      <c r="SKE171" s="70"/>
      <c r="SKF171" s="104"/>
      <c r="SKG171" s="105"/>
      <c r="SKH171" s="106"/>
      <c r="SKI171" s="107"/>
      <c r="SKJ171" s="108"/>
      <c r="SKK171" s="129"/>
      <c r="SKL171" s="130"/>
      <c r="SKM171" s="70"/>
      <c r="SKN171" s="104"/>
      <c r="SKO171" s="105"/>
      <c r="SKP171" s="106"/>
      <c r="SKQ171" s="107"/>
      <c r="SKR171" s="108"/>
      <c r="SKS171" s="129"/>
      <c r="SKT171" s="130"/>
      <c r="SKU171" s="70"/>
      <c r="SKV171" s="104"/>
      <c r="SKW171" s="105"/>
      <c r="SKX171" s="106"/>
      <c r="SKY171" s="107"/>
      <c r="SKZ171" s="108"/>
      <c r="SLA171" s="129"/>
      <c r="SLB171" s="130"/>
      <c r="SLC171" s="70"/>
      <c r="SLD171" s="104"/>
      <c r="SLE171" s="105"/>
      <c r="SLF171" s="106"/>
      <c r="SLG171" s="107"/>
      <c r="SLH171" s="108"/>
      <c r="SLI171" s="129"/>
      <c r="SLJ171" s="130"/>
      <c r="SLK171" s="70"/>
      <c r="SLL171" s="104"/>
      <c r="SLM171" s="105"/>
      <c r="SLN171" s="106"/>
      <c r="SLO171" s="107"/>
      <c r="SLP171" s="108"/>
      <c r="SLQ171" s="129"/>
      <c r="SLR171" s="130"/>
      <c r="SLS171" s="70"/>
      <c r="SLT171" s="104"/>
      <c r="SLU171" s="105"/>
      <c r="SLV171" s="106"/>
      <c r="SLW171" s="107"/>
      <c r="SLX171" s="108"/>
      <c r="SLY171" s="129"/>
      <c r="SLZ171" s="130"/>
      <c r="SMA171" s="70"/>
      <c r="SMB171" s="104"/>
      <c r="SMC171" s="105"/>
      <c r="SMD171" s="106"/>
      <c r="SME171" s="107"/>
      <c r="SMF171" s="108"/>
      <c r="SMG171" s="129"/>
      <c r="SMH171" s="130"/>
      <c r="SMI171" s="70"/>
      <c r="SMJ171" s="104"/>
      <c r="SMK171" s="105"/>
      <c r="SML171" s="106"/>
      <c r="SMM171" s="107"/>
      <c r="SMN171" s="108"/>
      <c r="SMO171" s="129"/>
      <c r="SMP171" s="130"/>
      <c r="SMQ171" s="70"/>
      <c r="SMR171" s="104"/>
      <c r="SMS171" s="105"/>
      <c r="SMT171" s="106"/>
      <c r="SMU171" s="107"/>
      <c r="SMV171" s="108"/>
      <c r="SMW171" s="129"/>
      <c r="SMX171" s="130"/>
      <c r="SMY171" s="70"/>
      <c r="SMZ171" s="104"/>
      <c r="SNA171" s="105"/>
      <c r="SNB171" s="106"/>
      <c r="SNC171" s="107"/>
      <c r="SND171" s="108"/>
      <c r="SNE171" s="129"/>
      <c r="SNF171" s="130"/>
      <c r="SNG171" s="70"/>
      <c r="SNH171" s="104"/>
      <c r="SNI171" s="105"/>
      <c r="SNJ171" s="106"/>
      <c r="SNK171" s="107"/>
      <c r="SNL171" s="108"/>
      <c r="SNM171" s="129"/>
      <c r="SNN171" s="130"/>
      <c r="SNO171" s="70"/>
      <c r="SNP171" s="104"/>
      <c r="SNQ171" s="105"/>
      <c r="SNR171" s="106"/>
      <c r="SNS171" s="107"/>
      <c r="SNT171" s="108"/>
      <c r="SNU171" s="129"/>
      <c r="SNV171" s="130"/>
      <c r="SNW171" s="70"/>
      <c r="SNX171" s="104"/>
      <c r="SNY171" s="105"/>
      <c r="SNZ171" s="106"/>
      <c r="SOA171" s="107"/>
      <c r="SOB171" s="108"/>
      <c r="SOC171" s="129"/>
      <c r="SOD171" s="130"/>
      <c r="SOE171" s="70"/>
      <c r="SOF171" s="104"/>
      <c r="SOG171" s="105"/>
      <c r="SOH171" s="106"/>
      <c r="SOI171" s="107"/>
      <c r="SOJ171" s="108"/>
      <c r="SOK171" s="129"/>
      <c r="SOL171" s="130"/>
      <c r="SOM171" s="70"/>
      <c r="SON171" s="104"/>
      <c r="SOO171" s="105"/>
      <c r="SOP171" s="106"/>
      <c r="SOQ171" s="107"/>
      <c r="SOR171" s="108"/>
      <c r="SOS171" s="129"/>
      <c r="SOT171" s="130"/>
      <c r="SOU171" s="70"/>
      <c r="SOV171" s="104"/>
      <c r="SOW171" s="105"/>
      <c r="SOX171" s="106"/>
      <c r="SOY171" s="107"/>
      <c r="SOZ171" s="108"/>
      <c r="SPA171" s="129"/>
      <c r="SPB171" s="130"/>
      <c r="SPC171" s="70"/>
      <c r="SPD171" s="104"/>
      <c r="SPE171" s="105"/>
      <c r="SPF171" s="106"/>
      <c r="SPG171" s="107"/>
      <c r="SPH171" s="108"/>
      <c r="SPI171" s="129"/>
      <c r="SPJ171" s="130"/>
      <c r="SPK171" s="70"/>
      <c r="SPL171" s="104"/>
      <c r="SPM171" s="105"/>
      <c r="SPN171" s="106"/>
      <c r="SPO171" s="107"/>
      <c r="SPP171" s="108"/>
      <c r="SPQ171" s="129"/>
      <c r="SPR171" s="130"/>
      <c r="SPS171" s="70"/>
      <c r="SPT171" s="104"/>
      <c r="SPU171" s="105"/>
      <c r="SPV171" s="106"/>
      <c r="SPW171" s="107"/>
      <c r="SPX171" s="108"/>
      <c r="SPY171" s="129"/>
      <c r="SPZ171" s="130"/>
      <c r="SQA171" s="70"/>
      <c r="SQB171" s="104"/>
      <c r="SQC171" s="105"/>
      <c r="SQD171" s="106"/>
      <c r="SQE171" s="107"/>
      <c r="SQF171" s="108"/>
      <c r="SQG171" s="129"/>
      <c r="SQH171" s="130"/>
      <c r="SQI171" s="70"/>
      <c r="SQJ171" s="104"/>
      <c r="SQK171" s="105"/>
      <c r="SQL171" s="106"/>
      <c r="SQM171" s="107"/>
      <c r="SQN171" s="108"/>
      <c r="SQO171" s="129"/>
      <c r="SQP171" s="130"/>
      <c r="SQQ171" s="70"/>
      <c r="SQR171" s="104"/>
      <c r="SQS171" s="105"/>
      <c r="SQT171" s="106"/>
      <c r="SQU171" s="107"/>
      <c r="SQV171" s="108"/>
      <c r="SQW171" s="129"/>
      <c r="SQX171" s="130"/>
      <c r="SQY171" s="70"/>
      <c r="SQZ171" s="104"/>
      <c r="SRA171" s="105"/>
      <c r="SRB171" s="106"/>
      <c r="SRC171" s="107"/>
      <c r="SRD171" s="108"/>
      <c r="SRE171" s="129"/>
      <c r="SRF171" s="130"/>
      <c r="SRG171" s="70"/>
      <c r="SRH171" s="104"/>
      <c r="SRI171" s="105"/>
      <c r="SRJ171" s="106"/>
      <c r="SRK171" s="107"/>
      <c r="SRL171" s="108"/>
      <c r="SRM171" s="129"/>
      <c r="SRN171" s="130"/>
      <c r="SRO171" s="70"/>
      <c r="SRP171" s="104"/>
      <c r="SRQ171" s="105"/>
      <c r="SRR171" s="106"/>
      <c r="SRS171" s="107"/>
      <c r="SRT171" s="108"/>
      <c r="SRU171" s="129"/>
      <c r="SRV171" s="130"/>
      <c r="SRW171" s="70"/>
      <c r="SRX171" s="104"/>
      <c r="SRY171" s="105"/>
      <c r="SRZ171" s="106"/>
      <c r="SSA171" s="107"/>
      <c r="SSB171" s="108"/>
      <c r="SSC171" s="129"/>
      <c r="SSD171" s="130"/>
      <c r="SSE171" s="70"/>
      <c r="SSF171" s="104"/>
      <c r="SSG171" s="105"/>
      <c r="SSH171" s="106"/>
      <c r="SSI171" s="107"/>
      <c r="SSJ171" s="108"/>
      <c r="SSK171" s="129"/>
      <c r="SSL171" s="130"/>
      <c r="SSM171" s="70"/>
      <c r="SSN171" s="104"/>
      <c r="SSO171" s="105"/>
      <c r="SSP171" s="106"/>
      <c r="SSQ171" s="107"/>
      <c r="SSR171" s="108"/>
      <c r="SSS171" s="129"/>
      <c r="SST171" s="130"/>
      <c r="SSU171" s="70"/>
      <c r="SSV171" s="104"/>
      <c r="SSW171" s="105"/>
      <c r="SSX171" s="106"/>
      <c r="SSY171" s="107"/>
      <c r="SSZ171" s="108"/>
      <c r="STA171" s="129"/>
      <c r="STB171" s="130"/>
      <c r="STC171" s="70"/>
      <c r="STD171" s="104"/>
      <c r="STE171" s="105"/>
      <c r="STF171" s="106"/>
      <c r="STG171" s="107"/>
      <c r="STH171" s="108"/>
      <c r="STI171" s="129"/>
      <c r="STJ171" s="130"/>
      <c r="STK171" s="70"/>
      <c r="STL171" s="104"/>
      <c r="STM171" s="105"/>
      <c r="STN171" s="106"/>
      <c r="STO171" s="107"/>
      <c r="STP171" s="108"/>
      <c r="STQ171" s="129"/>
      <c r="STR171" s="130"/>
      <c r="STS171" s="70"/>
      <c r="STT171" s="104"/>
      <c r="STU171" s="105"/>
      <c r="STV171" s="106"/>
      <c r="STW171" s="107"/>
      <c r="STX171" s="108"/>
      <c r="STY171" s="129"/>
      <c r="STZ171" s="130"/>
      <c r="SUA171" s="70"/>
      <c r="SUB171" s="104"/>
      <c r="SUC171" s="105"/>
      <c r="SUD171" s="106"/>
      <c r="SUE171" s="107"/>
      <c r="SUF171" s="108"/>
      <c r="SUG171" s="129"/>
      <c r="SUH171" s="130"/>
      <c r="SUI171" s="70"/>
      <c r="SUJ171" s="104"/>
      <c r="SUK171" s="105"/>
      <c r="SUL171" s="106"/>
      <c r="SUM171" s="107"/>
      <c r="SUN171" s="108"/>
      <c r="SUO171" s="129"/>
      <c r="SUP171" s="130"/>
      <c r="SUQ171" s="70"/>
      <c r="SUR171" s="104"/>
      <c r="SUS171" s="105"/>
      <c r="SUT171" s="106"/>
      <c r="SUU171" s="107"/>
      <c r="SUV171" s="108"/>
      <c r="SUW171" s="129"/>
      <c r="SUX171" s="130"/>
      <c r="SUY171" s="70"/>
      <c r="SUZ171" s="104"/>
      <c r="SVA171" s="105"/>
      <c r="SVB171" s="106"/>
      <c r="SVC171" s="107"/>
      <c r="SVD171" s="108"/>
      <c r="SVE171" s="129"/>
      <c r="SVF171" s="130"/>
      <c r="SVG171" s="70"/>
      <c r="SVH171" s="104"/>
      <c r="SVI171" s="105"/>
      <c r="SVJ171" s="106"/>
      <c r="SVK171" s="107"/>
      <c r="SVL171" s="108"/>
      <c r="SVM171" s="129"/>
      <c r="SVN171" s="130"/>
      <c r="SVO171" s="70"/>
      <c r="SVP171" s="104"/>
      <c r="SVQ171" s="105"/>
      <c r="SVR171" s="106"/>
      <c r="SVS171" s="107"/>
      <c r="SVT171" s="108"/>
      <c r="SVU171" s="129"/>
      <c r="SVV171" s="130"/>
      <c r="SVW171" s="70"/>
      <c r="SVX171" s="104"/>
      <c r="SVY171" s="105"/>
      <c r="SVZ171" s="106"/>
      <c r="SWA171" s="107"/>
      <c r="SWB171" s="108"/>
      <c r="SWC171" s="129"/>
      <c r="SWD171" s="130"/>
      <c r="SWE171" s="70"/>
      <c r="SWF171" s="104"/>
      <c r="SWG171" s="105"/>
      <c r="SWH171" s="106"/>
      <c r="SWI171" s="107"/>
      <c r="SWJ171" s="108"/>
      <c r="SWK171" s="129"/>
      <c r="SWL171" s="130"/>
      <c r="SWM171" s="70"/>
      <c r="SWN171" s="104"/>
      <c r="SWO171" s="105"/>
      <c r="SWP171" s="106"/>
      <c r="SWQ171" s="107"/>
      <c r="SWR171" s="108"/>
      <c r="SWS171" s="129"/>
      <c r="SWT171" s="130"/>
      <c r="SWU171" s="70"/>
      <c r="SWV171" s="104"/>
      <c r="SWW171" s="105"/>
      <c r="SWX171" s="106"/>
      <c r="SWY171" s="107"/>
      <c r="SWZ171" s="108"/>
      <c r="SXA171" s="129"/>
      <c r="SXB171" s="130"/>
      <c r="SXC171" s="70"/>
      <c r="SXD171" s="104"/>
      <c r="SXE171" s="105"/>
      <c r="SXF171" s="106"/>
      <c r="SXG171" s="107"/>
      <c r="SXH171" s="108"/>
      <c r="SXI171" s="129"/>
      <c r="SXJ171" s="130"/>
      <c r="SXK171" s="70"/>
      <c r="SXL171" s="104"/>
      <c r="SXM171" s="105"/>
      <c r="SXN171" s="106"/>
      <c r="SXO171" s="107"/>
      <c r="SXP171" s="108"/>
      <c r="SXQ171" s="129"/>
      <c r="SXR171" s="130"/>
      <c r="SXS171" s="70"/>
      <c r="SXT171" s="104"/>
      <c r="SXU171" s="105"/>
      <c r="SXV171" s="106"/>
      <c r="SXW171" s="107"/>
      <c r="SXX171" s="108"/>
      <c r="SXY171" s="129"/>
      <c r="SXZ171" s="130"/>
      <c r="SYA171" s="70"/>
      <c r="SYB171" s="104"/>
      <c r="SYC171" s="105"/>
      <c r="SYD171" s="106"/>
      <c r="SYE171" s="107"/>
      <c r="SYF171" s="108"/>
      <c r="SYG171" s="129"/>
      <c r="SYH171" s="130"/>
      <c r="SYI171" s="70"/>
      <c r="SYJ171" s="104"/>
      <c r="SYK171" s="105"/>
      <c r="SYL171" s="106"/>
      <c r="SYM171" s="107"/>
      <c r="SYN171" s="108"/>
      <c r="SYO171" s="129"/>
      <c r="SYP171" s="130"/>
      <c r="SYQ171" s="70"/>
      <c r="SYR171" s="104"/>
      <c r="SYS171" s="105"/>
      <c r="SYT171" s="106"/>
      <c r="SYU171" s="107"/>
      <c r="SYV171" s="108"/>
      <c r="SYW171" s="129"/>
      <c r="SYX171" s="130"/>
      <c r="SYY171" s="70"/>
      <c r="SYZ171" s="104"/>
      <c r="SZA171" s="105"/>
      <c r="SZB171" s="106"/>
      <c r="SZC171" s="107"/>
      <c r="SZD171" s="108"/>
      <c r="SZE171" s="129"/>
      <c r="SZF171" s="130"/>
      <c r="SZG171" s="70"/>
      <c r="SZH171" s="104"/>
      <c r="SZI171" s="105"/>
      <c r="SZJ171" s="106"/>
      <c r="SZK171" s="107"/>
      <c r="SZL171" s="108"/>
      <c r="SZM171" s="129"/>
      <c r="SZN171" s="130"/>
      <c r="SZO171" s="70"/>
      <c r="SZP171" s="104"/>
      <c r="SZQ171" s="105"/>
      <c r="SZR171" s="106"/>
      <c r="SZS171" s="107"/>
      <c r="SZT171" s="108"/>
      <c r="SZU171" s="129"/>
      <c r="SZV171" s="130"/>
      <c r="SZW171" s="70"/>
      <c r="SZX171" s="104"/>
      <c r="SZY171" s="105"/>
      <c r="SZZ171" s="106"/>
      <c r="TAA171" s="107"/>
      <c r="TAB171" s="108"/>
      <c r="TAC171" s="129"/>
      <c r="TAD171" s="130"/>
      <c r="TAE171" s="70"/>
      <c r="TAF171" s="104"/>
      <c r="TAG171" s="105"/>
      <c r="TAH171" s="106"/>
      <c r="TAI171" s="107"/>
      <c r="TAJ171" s="108"/>
      <c r="TAK171" s="129"/>
      <c r="TAL171" s="130"/>
      <c r="TAM171" s="70"/>
      <c r="TAN171" s="104"/>
      <c r="TAO171" s="105"/>
      <c r="TAP171" s="106"/>
      <c r="TAQ171" s="107"/>
      <c r="TAR171" s="108"/>
      <c r="TAS171" s="129"/>
      <c r="TAT171" s="130"/>
      <c r="TAU171" s="70"/>
      <c r="TAV171" s="104"/>
      <c r="TAW171" s="105"/>
      <c r="TAX171" s="106"/>
      <c r="TAY171" s="107"/>
      <c r="TAZ171" s="108"/>
      <c r="TBA171" s="129"/>
      <c r="TBB171" s="130"/>
      <c r="TBC171" s="70"/>
      <c r="TBD171" s="104"/>
      <c r="TBE171" s="105"/>
      <c r="TBF171" s="106"/>
      <c r="TBG171" s="107"/>
      <c r="TBH171" s="108"/>
      <c r="TBI171" s="129"/>
      <c r="TBJ171" s="130"/>
      <c r="TBK171" s="70"/>
      <c r="TBL171" s="104"/>
      <c r="TBM171" s="105"/>
      <c r="TBN171" s="106"/>
      <c r="TBO171" s="107"/>
      <c r="TBP171" s="108"/>
      <c r="TBQ171" s="129"/>
      <c r="TBR171" s="130"/>
      <c r="TBS171" s="70"/>
      <c r="TBT171" s="104"/>
      <c r="TBU171" s="105"/>
      <c r="TBV171" s="106"/>
      <c r="TBW171" s="107"/>
      <c r="TBX171" s="108"/>
      <c r="TBY171" s="129"/>
      <c r="TBZ171" s="130"/>
      <c r="TCA171" s="70"/>
      <c r="TCB171" s="104"/>
      <c r="TCC171" s="105"/>
      <c r="TCD171" s="106"/>
      <c r="TCE171" s="107"/>
      <c r="TCF171" s="108"/>
      <c r="TCG171" s="129"/>
      <c r="TCH171" s="130"/>
      <c r="TCI171" s="70"/>
      <c r="TCJ171" s="104"/>
      <c r="TCK171" s="105"/>
      <c r="TCL171" s="106"/>
      <c r="TCM171" s="107"/>
      <c r="TCN171" s="108"/>
      <c r="TCO171" s="129"/>
      <c r="TCP171" s="130"/>
      <c r="TCQ171" s="70"/>
      <c r="TCR171" s="104"/>
      <c r="TCS171" s="105"/>
      <c r="TCT171" s="106"/>
      <c r="TCU171" s="107"/>
      <c r="TCV171" s="108"/>
      <c r="TCW171" s="129"/>
      <c r="TCX171" s="130"/>
      <c r="TCY171" s="70"/>
      <c r="TCZ171" s="104"/>
      <c r="TDA171" s="105"/>
      <c r="TDB171" s="106"/>
      <c r="TDC171" s="107"/>
      <c r="TDD171" s="108"/>
      <c r="TDE171" s="129"/>
      <c r="TDF171" s="130"/>
      <c r="TDG171" s="70"/>
      <c r="TDH171" s="104"/>
      <c r="TDI171" s="105"/>
      <c r="TDJ171" s="106"/>
      <c r="TDK171" s="107"/>
      <c r="TDL171" s="108"/>
      <c r="TDM171" s="129"/>
      <c r="TDN171" s="130"/>
      <c r="TDO171" s="70"/>
      <c r="TDP171" s="104"/>
      <c r="TDQ171" s="105"/>
      <c r="TDR171" s="106"/>
      <c r="TDS171" s="107"/>
      <c r="TDT171" s="108"/>
      <c r="TDU171" s="129"/>
      <c r="TDV171" s="130"/>
      <c r="TDW171" s="70"/>
      <c r="TDX171" s="104"/>
      <c r="TDY171" s="105"/>
      <c r="TDZ171" s="106"/>
      <c r="TEA171" s="107"/>
      <c r="TEB171" s="108"/>
      <c r="TEC171" s="129"/>
      <c r="TED171" s="130"/>
      <c r="TEE171" s="70"/>
      <c r="TEF171" s="104"/>
      <c r="TEG171" s="105"/>
      <c r="TEH171" s="106"/>
      <c r="TEI171" s="107"/>
      <c r="TEJ171" s="108"/>
      <c r="TEK171" s="129"/>
      <c r="TEL171" s="130"/>
      <c r="TEM171" s="70"/>
      <c r="TEN171" s="104"/>
      <c r="TEO171" s="105"/>
      <c r="TEP171" s="106"/>
      <c r="TEQ171" s="107"/>
      <c r="TER171" s="108"/>
      <c r="TES171" s="129"/>
      <c r="TET171" s="130"/>
      <c r="TEU171" s="70"/>
      <c r="TEV171" s="104"/>
      <c r="TEW171" s="105"/>
      <c r="TEX171" s="106"/>
      <c r="TEY171" s="107"/>
      <c r="TEZ171" s="108"/>
      <c r="TFA171" s="129"/>
      <c r="TFB171" s="130"/>
      <c r="TFC171" s="70"/>
      <c r="TFD171" s="104"/>
      <c r="TFE171" s="105"/>
      <c r="TFF171" s="106"/>
      <c r="TFG171" s="107"/>
      <c r="TFH171" s="108"/>
      <c r="TFI171" s="129"/>
      <c r="TFJ171" s="130"/>
      <c r="TFK171" s="70"/>
      <c r="TFL171" s="104"/>
      <c r="TFM171" s="105"/>
      <c r="TFN171" s="106"/>
      <c r="TFO171" s="107"/>
      <c r="TFP171" s="108"/>
      <c r="TFQ171" s="129"/>
      <c r="TFR171" s="130"/>
      <c r="TFS171" s="70"/>
      <c r="TFT171" s="104"/>
      <c r="TFU171" s="105"/>
      <c r="TFV171" s="106"/>
      <c r="TFW171" s="107"/>
      <c r="TFX171" s="108"/>
      <c r="TFY171" s="129"/>
      <c r="TFZ171" s="130"/>
      <c r="TGA171" s="70"/>
      <c r="TGB171" s="104"/>
      <c r="TGC171" s="105"/>
      <c r="TGD171" s="106"/>
      <c r="TGE171" s="107"/>
      <c r="TGF171" s="108"/>
      <c r="TGG171" s="129"/>
      <c r="TGH171" s="130"/>
      <c r="TGI171" s="70"/>
      <c r="TGJ171" s="104"/>
      <c r="TGK171" s="105"/>
      <c r="TGL171" s="106"/>
      <c r="TGM171" s="107"/>
      <c r="TGN171" s="108"/>
      <c r="TGO171" s="129"/>
      <c r="TGP171" s="130"/>
      <c r="TGQ171" s="70"/>
      <c r="TGR171" s="104"/>
      <c r="TGS171" s="105"/>
      <c r="TGT171" s="106"/>
      <c r="TGU171" s="107"/>
      <c r="TGV171" s="108"/>
      <c r="TGW171" s="129"/>
      <c r="TGX171" s="130"/>
      <c r="TGY171" s="70"/>
      <c r="TGZ171" s="104"/>
      <c r="THA171" s="105"/>
      <c r="THB171" s="106"/>
      <c r="THC171" s="107"/>
      <c r="THD171" s="108"/>
      <c r="THE171" s="129"/>
      <c r="THF171" s="130"/>
      <c r="THG171" s="70"/>
      <c r="THH171" s="104"/>
      <c r="THI171" s="105"/>
      <c r="THJ171" s="106"/>
      <c r="THK171" s="107"/>
      <c r="THL171" s="108"/>
      <c r="THM171" s="129"/>
      <c r="THN171" s="130"/>
      <c r="THO171" s="70"/>
      <c r="THP171" s="104"/>
      <c r="THQ171" s="105"/>
      <c r="THR171" s="106"/>
      <c r="THS171" s="107"/>
      <c r="THT171" s="108"/>
      <c r="THU171" s="129"/>
      <c r="THV171" s="130"/>
      <c r="THW171" s="70"/>
      <c r="THX171" s="104"/>
      <c r="THY171" s="105"/>
      <c r="THZ171" s="106"/>
      <c r="TIA171" s="107"/>
      <c r="TIB171" s="108"/>
      <c r="TIC171" s="129"/>
      <c r="TID171" s="130"/>
      <c r="TIE171" s="70"/>
      <c r="TIF171" s="104"/>
      <c r="TIG171" s="105"/>
      <c r="TIH171" s="106"/>
      <c r="TII171" s="107"/>
      <c r="TIJ171" s="108"/>
      <c r="TIK171" s="129"/>
      <c r="TIL171" s="130"/>
      <c r="TIM171" s="70"/>
      <c r="TIN171" s="104"/>
      <c r="TIO171" s="105"/>
      <c r="TIP171" s="106"/>
      <c r="TIQ171" s="107"/>
      <c r="TIR171" s="108"/>
      <c r="TIS171" s="129"/>
      <c r="TIT171" s="130"/>
      <c r="TIU171" s="70"/>
      <c r="TIV171" s="104"/>
      <c r="TIW171" s="105"/>
      <c r="TIX171" s="106"/>
      <c r="TIY171" s="107"/>
      <c r="TIZ171" s="108"/>
      <c r="TJA171" s="129"/>
      <c r="TJB171" s="130"/>
      <c r="TJC171" s="70"/>
      <c r="TJD171" s="104"/>
      <c r="TJE171" s="105"/>
      <c r="TJF171" s="106"/>
      <c r="TJG171" s="107"/>
      <c r="TJH171" s="108"/>
      <c r="TJI171" s="129"/>
      <c r="TJJ171" s="130"/>
      <c r="TJK171" s="70"/>
      <c r="TJL171" s="104"/>
      <c r="TJM171" s="105"/>
      <c r="TJN171" s="106"/>
      <c r="TJO171" s="107"/>
      <c r="TJP171" s="108"/>
      <c r="TJQ171" s="129"/>
      <c r="TJR171" s="130"/>
      <c r="TJS171" s="70"/>
      <c r="TJT171" s="104"/>
      <c r="TJU171" s="105"/>
      <c r="TJV171" s="106"/>
      <c r="TJW171" s="107"/>
      <c r="TJX171" s="108"/>
      <c r="TJY171" s="129"/>
      <c r="TJZ171" s="130"/>
      <c r="TKA171" s="70"/>
      <c r="TKB171" s="104"/>
      <c r="TKC171" s="105"/>
      <c r="TKD171" s="106"/>
      <c r="TKE171" s="107"/>
      <c r="TKF171" s="108"/>
      <c r="TKG171" s="129"/>
      <c r="TKH171" s="130"/>
      <c r="TKI171" s="70"/>
      <c r="TKJ171" s="104"/>
      <c r="TKK171" s="105"/>
      <c r="TKL171" s="106"/>
      <c r="TKM171" s="107"/>
      <c r="TKN171" s="108"/>
      <c r="TKO171" s="129"/>
      <c r="TKP171" s="130"/>
      <c r="TKQ171" s="70"/>
      <c r="TKR171" s="104"/>
      <c r="TKS171" s="105"/>
      <c r="TKT171" s="106"/>
      <c r="TKU171" s="107"/>
      <c r="TKV171" s="108"/>
      <c r="TKW171" s="129"/>
      <c r="TKX171" s="130"/>
      <c r="TKY171" s="70"/>
      <c r="TKZ171" s="104"/>
      <c r="TLA171" s="105"/>
      <c r="TLB171" s="106"/>
      <c r="TLC171" s="107"/>
      <c r="TLD171" s="108"/>
      <c r="TLE171" s="129"/>
      <c r="TLF171" s="130"/>
      <c r="TLG171" s="70"/>
      <c r="TLH171" s="104"/>
      <c r="TLI171" s="105"/>
      <c r="TLJ171" s="106"/>
      <c r="TLK171" s="107"/>
      <c r="TLL171" s="108"/>
      <c r="TLM171" s="129"/>
      <c r="TLN171" s="130"/>
      <c r="TLO171" s="70"/>
      <c r="TLP171" s="104"/>
      <c r="TLQ171" s="105"/>
      <c r="TLR171" s="106"/>
      <c r="TLS171" s="107"/>
      <c r="TLT171" s="108"/>
      <c r="TLU171" s="129"/>
      <c r="TLV171" s="130"/>
      <c r="TLW171" s="70"/>
      <c r="TLX171" s="104"/>
      <c r="TLY171" s="105"/>
      <c r="TLZ171" s="106"/>
      <c r="TMA171" s="107"/>
      <c r="TMB171" s="108"/>
      <c r="TMC171" s="129"/>
      <c r="TMD171" s="130"/>
      <c r="TME171" s="70"/>
      <c r="TMF171" s="104"/>
      <c r="TMG171" s="105"/>
      <c r="TMH171" s="106"/>
      <c r="TMI171" s="107"/>
      <c r="TMJ171" s="108"/>
      <c r="TMK171" s="129"/>
      <c r="TML171" s="130"/>
      <c r="TMM171" s="70"/>
      <c r="TMN171" s="104"/>
      <c r="TMO171" s="105"/>
      <c r="TMP171" s="106"/>
      <c r="TMQ171" s="107"/>
      <c r="TMR171" s="108"/>
      <c r="TMS171" s="129"/>
      <c r="TMT171" s="130"/>
      <c r="TMU171" s="70"/>
      <c r="TMV171" s="104"/>
      <c r="TMW171" s="105"/>
      <c r="TMX171" s="106"/>
      <c r="TMY171" s="107"/>
      <c r="TMZ171" s="108"/>
      <c r="TNA171" s="129"/>
      <c r="TNB171" s="130"/>
      <c r="TNC171" s="70"/>
      <c r="TND171" s="104"/>
      <c r="TNE171" s="105"/>
      <c r="TNF171" s="106"/>
      <c r="TNG171" s="107"/>
      <c r="TNH171" s="108"/>
      <c r="TNI171" s="129"/>
      <c r="TNJ171" s="130"/>
      <c r="TNK171" s="70"/>
      <c r="TNL171" s="104"/>
      <c r="TNM171" s="105"/>
      <c r="TNN171" s="106"/>
      <c r="TNO171" s="107"/>
      <c r="TNP171" s="108"/>
      <c r="TNQ171" s="129"/>
      <c r="TNR171" s="130"/>
      <c r="TNS171" s="70"/>
      <c r="TNT171" s="104"/>
      <c r="TNU171" s="105"/>
      <c r="TNV171" s="106"/>
      <c r="TNW171" s="107"/>
      <c r="TNX171" s="108"/>
      <c r="TNY171" s="129"/>
      <c r="TNZ171" s="130"/>
      <c r="TOA171" s="70"/>
      <c r="TOB171" s="104"/>
      <c r="TOC171" s="105"/>
      <c r="TOD171" s="106"/>
      <c r="TOE171" s="107"/>
      <c r="TOF171" s="108"/>
      <c r="TOG171" s="129"/>
      <c r="TOH171" s="130"/>
      <c r="TOI171" s="70"/>
      <c r="TOJ171" s="104"/>
      <c r="TOK171" s="105"/>
      <c r="TOL171" s="106"/>
      <c r="TOM171" s="107"/>
      <c r="TON171" s="108"/>
      <c r="TOO171" s="129"/>
      <c r="TOP171" s="130"/>
      <c r="TOQ171" s="70"/>
      <c r="TOR171" s="104"/>
      <c r="TOS171" s="105"/>
      <c r="TOT171" s="106"/>
      <c r="TOU171" s="107"/>
      <c r="TOV171" s="108"/>
      <c r="TOW171" s="129"/>
      <c r="TOX171" s="130"/>
      <c r="TOY171" s="70"/>
      <c r="TOZ171" s="104"/>
      <c r="TPA171" s="105"/>
      <c r="TPB171" s="106"/>
      <c r="TPC171" s="107"/>
      <c r="TPD171" s="108"/>
      <c r="TPE171" s="129"/>
      <c r="TPF171" s="130"/>
      <c r="TPG171" s="70"/>
      <c r="TPH171" s="104"/>
      <c r="TPI171" s="105"/>
      <c r="TPJ171" s="106"/>
      <c r="TPK171" s="107"/>
      <c r="TPL171" s="108"/>
      <c r="TPM171" s="129"/>
      <c r="TPN171" s="130"/>
      <c r="TPO171" s="70"/>
      <c r="TPP171" s="104"/>
      <c r="TPQ171" s="105"/>
      <c r="TPR171" s="106"/>
      <c r="TPS171" s="107"/>
      <c r="TPT171" s="108"/>
      <c r="TPU171" s="129"/>
      <c r="TPV171" s="130"/>
      <c r="TPW171" s="70"/>
      <c r="TPX171" s="104"/>
      <c r="TPY171" s="105"/>
      <c r="TPZ171" s="106"/>
      <c r="TQA171" s="107"/>
      <c r="TQB171" s="108"/>
      <c r="TQC171" s="129"/>
      <c r="TQD171" s="130"/>
      <c r="TQE171" s="70"/>
      <c r="TQF171" s="104"/>
      <c r="TQG171" s="105"/>
      <c r="TQH171" s="106"/>
      <c r="TQI171" s="107"/>
      <c r="TQJ171" s="108"/>
      <c r="TQK171" s="129"/>
      <c r="TQL171" s="130"/>
      <c r="TQM171" s="70"/>
      <c r="TQN171" s="104"/>
      <c r="TQO171" s="105"/>
      <c r="TQP171" s="106"/>
      <c r="TQQ171" s="107"/>
      <c r="TQR171" s="108"/>
      <c r="TQS171" s="129"/>
      <c r="TQT171" s="130"/>
      <c r="TQU171" s="70"/>
      <c r="TQV171" s="104"/>
      <c r="TQW171" s="105"/>
      <c r="TQX171" s="106"/>
      <c r="TQY171" s="107"/>
      <c r="TQZ171" s="108"/>
      <c r="TRA171" s="129"/>
      <c r="TRB171" s="130"/>
      <c r="TRC171" s="70"/>
      <c r="TRD171" s="104"/>
      <c r="TRE171" s="105"/>
      <c r="TRF171" s="106"/>
      <c r="TRG171" s="107"/>
      <c r="TRH171" s="108"/>
      <c r="TRI171" s="129"/>
      <c r="TRJ171" s="130"/>
      <c r="TRK171" s="70"/>
      <c r="TRL171" s="104"/>
      <c r="TRM171" s="105"/>
      <c r="TRN171" s="106"/>
      <c r="TRO171" s="107"/>
      <c r="TRP171" s="108"/>
      <c r="TRQ171" s="129"/>
      <c r="TRR171" s="130"/>
      <c r="TRS171" s="70"/>
      <c r="TRT171" s="104"/>
      <c r="TRU171" s="105"/>
      <c r="TRV171" s="106"/>
      <c r="TRW171" s="107"/>
      <c r="TRX171" s="108"/>
      <c r="TRY171" s="129"/>
      <c r="TRZ171" s="130"/>
      <c r="TSA171" s="70"/>
      <c r="TSB171" s="104"/>
      <c r="TSC171" s="105"/>
      <c r="TSD171" s="106"/>
      <c r="TSE171" s="107"/>
      <c r="TSF171" s="108"/>
      <c r="TSG171" s="129"/>
      <c r="TSH171" s="130"/>
      <c r="TSI171" s="70"/>
      <c r="TSJ171" s="104"/>
      <c r="TSK171" s="105"/>
      <c r="TSL171" s="106"/>
      <c r="TSM171" s="107"/>
      <c r="TSN171" s="108"/>
      <c r="TSO171" s="129"/>
      <c r="TSP171" s="130"/>
      <c r="TSQ171" s="70"/>
      <c r="TSR171" s="104"/>
      <c r="TSS171" s="105"/>
      <c r="TST171" s="106"/>
      <c r="TSU171" s="107"/>
      <c r="TSV171" s="108"/>
      <c r="TSW171" s="129"/>
      <c r="TSX171" s="130"/>
      <c r="TSY171" s="70"/>
      <c r="TSZ171" s="104"/>
      <c r="TTA171" s="105"/>
      <c r="TTB171" s="106"/>
      <c r="TTC171" s="107"/>
      <c r="TTD171" s="108"/>
      <c r="TTE171" s="129"/>
      <c r="TTF171" s="130"/>
      <c r="TTG171" s="70"/>
      <c r="TTH171" s="104"/>
      <c r="TTI171" s="105"/>
      <c r="TTJ171" s="106"/>
      <c r="TTK171" s="107"/>
      <c r="TTL171" s="108"/>
      <c r="TTM171" s="129"/>
      <c r="TTN171" s="130"/>
      <c r="TTO171" s="70"/>
      <c r="TTP171" s="104"/>
      <c r="TTQ171" s="105"/>
      <c r="TTR171" s="106"/>
      <c r="TTS171" s="107"/>
      <c r="TTT171" s="108"/>
      <c r="TTU171" s="129"/>
      <c r="TTV171" s="130"/>
      <c r="TTW171" s="70"/>
      <c r="TTX171" s="104"/>
      <c r="TTY171" s="105"/>
      <c r="TTZ171" s="106"/>
      <c r="TUA171" s="107"/>
      <c r="TUB171" s="108"/>
      <c r="TUC171" s="129"/>
      <c r="TUD171" s="130"/>
      <c r="TUE171" s="70"/>
      <c r="TUF171" s="104"/>
      <c r="TUG171" s="105"/>
      <c r="TUH171" s="106"/>
      <c r="TUI171" s="107"/>
      <c r="TUJ171" s="108"/>
      <c r="TUK171" s="129"/>
      <c r="TUL171" s="130"/>
      <c r="TUM171" s="70"/>
      <c r="TUN171" s="104"/>
      <c r="TUO171" s="105"/>
      <c r="TUP171" s="106"/>
      <c r="TUQ171" s="107"/>
      <c r="TUR171" s="108"/>
      <c r="TUS171" s="129"/>
      <c r="TUT171" s="130"/>
      <c r="TUU171" s="70"/>
      <c r="TUV171" s="104"/>
      <c r="TUW171" s="105"/>
      <c r="TUX171" s="106"/>
      <c r="TUY171" s="107"/>
      <c r="TUZ171" s="108"/>
      <c r="TVA171" s="129"/>
      <c r="TVB171" s="130"/>
      <c r="TVC171" s="70"/>
      <c r="TVD171" s="104"/>
      <c r="TVE171" s="105"/>
      <c r="TVF171" s="106"/>
      <c r="TVG171" s="107"/>
      <c r="TVH171" s="108"/>
      <c r="TVI171" s="129"/>
      <c r="TVJ171" s="130"/>
      <c r="TVK171" s="70"/>
      <c r="TVL171" s="104"/>
      <c r="TVM171" s="105"/>
      <c r="TVN171" s="106"/>
      <c r="TVO171" s="107"/>
      <c r="TVP171" s="108"/>
      <c r="TVQ171" s="129"/>
      <c r="TVR171" s="130"/>
      <c r="TVS171" s="70"/>
      <c r="TVT171" s="104"/>
      <c r="TVU171" s="105"/>
      <c r="TVV171" s="106"/>
      <c r="TVW171" s="107"/>
      <c r="TVX171" s="108"/>
      <c r="TVY171" s="129"/>
      <c r="TVZ171" s="130"/>
      <c r="TWA171" s="70"/>
      <c r="TWB171" s="104"/>
      <c r="TWC171" s="105"/>
      <c r="TWD171" s="106"/>
      <c r="TWE171" s="107"/>
      <c r="TWF171" s="108"/>
      <c r="TWG171" s="129"/>
      <c r="TWH171" s="130"/>
      <c r="TWI171" s="70"/>
      <c r="TWJ171" s="104"/>
      <c r="TWK171" s="105"/>
      <c r="TWL171" s="106"/>
      <c r="TWM171" s="107"/>
      <c r="TWN171" s="108"/>
      <c r="TWO171" s="129"/>
      <c r="TWP171" s="130"/>
      <c r="TWQ171" s="70"/>
      <c r="TWR171" s="104"/>
      <c r="TWS171" s="105"/>
      <c r="TWT171" s="106"/>
      <c r="TWU171" s="107"/>
      <c r="TWV171" s="108"/>
      <c r="TWW171" s="129"/>
      <c r="TWX171" s="130"/>
      <c r="TWY171" s="70"/>
      <c r="TWZ171" s="104"/>
      <c r="TXA171" s="105"/>
      <c r="TXB171" s="106"/>
      <c r="TXC171" s="107"/>
      <c r="TXD171" s="108"/>
      <c r="TXE171" s="129"/>
      <c r="TXF171" s="130"/>
      <c r="TXG171" s="70"/>
      <c r="TXH171" s="104"/>
      <c r="TXI171" s="105"/>
      <c r="TXJ171" s="106"/>
      <c r="TXK171" s="107"/>
      <c r="TXL171" s="108"/>
      <c r="TXM171" s="129"/>
      <c r="TXN171" s="130"/>
      <c r="TXO171" s="70"/>
      <c r="TXP171" s="104"/>
      <c r="TXQ171" s="105"/>
      <c r="TXR171" s="106"/>
      <c r="TXS171" s="107"/>
      <c r="TXT171" s="108"/>
      <c r="TXU171" s="129"/>
      <c r="TXV171" s="130"/>
      <c r="TXW171" s="70"/>
      <c r="TXX171" s="104"/>
      <c r="TXY171" s="105"/>
      <c r="TXZ171" s="106"/>
      <c r="TYA171" s="107"/>
      <c r="TYB171" s="108"/>
      <c r="TYC171" s="129"/>
      <c r="TYD171" s="130"/>
      <c r="TYE171" s="70"/>
      <c r="TYF171" s="104"/>
      <c r="TYG171" s="105"/>
      <c r="TYH171" s="106"/>
      <c r="TYI171" s="107"/>
      <c r="TYJ171" s="108"/>
      <c r="TYK171" s="129"/>
      <c r="TYL171" s="130"/>
      <c r="TYM171" s="70"/>
      <c r="TYN171" s="104"/>
      <c r="TYO171" s="105"/>
      <c r="TYP171" s="106"/>
      <c r="TYQ171" s="107"/>
      <c r="TYR171" s="108"/>
      <c r="TYS171" s="129"/>
      <c r="TYT171" s="130"/>
      <c r="TYU171" s="70"/>
      <c r="TYV171" s="104"/>
      <c r="TYW171" s="105"/>
      <c r="TYX171" s="106"/>
      <c r="TYY171" s="107"/>
      <c r="TYZ171" s="108"/>
      <c r="TZA171" s="129"/>
      <c r="TZB171" s="130"/>
      <c r="TZC171" s="70"/>
      <c r="TZD171" s="104"/>
      <c r="TZE171" s="105"/>
      <c r="TZF171" s="106"/>
      <c r="TZG171" s="107"/>
      <c r="TZH171" s="108"/>
      <c r="TZI171" s="129"/>
      <c r="TZJ171" s="130"/>
      <c r="TZK171" s="70"/>
      <c r="TZL171" s="104"/>
      <c r="TZM171" s="105"/>
      <c r="TZN171" s="106"/>
      <c r="TZO171" s="107"/>
      <c r="TZP171" s="108"/>
      <c r="TZQ171" s="129"/>
      <c r="TZR171" s="130"/>
      <c r="TZS171" s="70"/>
      <c r="TZT171" s="104"/>
      <c r="TZU171" s="105"/>
      <c r="TZV171" s="106"/>
      <c r="TZW171" s="107"/>
      <c r="TZX171" s="108"/>
      <c r="TZY171" s="129"/>
      <c r="TZZ171" s="130"/>
      <c r="UAA171" s="70"/>
      <c r="UAB171" s="104"/>
      <c r="UAC171" s="105"/>
      <c r="UAD171" s="106"/>
      <c r="UAE171" s="107"/>
      <c r="UAF171" s="108"/>
      <c r="UAG171" s="129"/>
      <c r="UAH171" s="130"/>
      <c r="UAI171" s="70"/>
      <c r="UAJ171" s="104"/>
      <c r="UAK171" s="105"/>
      <c r="UAL171" s="106"/>
      <c r="UAM171" s="107"/>
      <c r="UAN171" s="108"/>
      <c r="UAO171" s="129"/>
      <c r="UAP171" s="130"/>
      <c r="UAQ171" s="70"/>
      <c r="UAR171" s="104"/>
      <c r="UAS171" s="105"/>
      <c r="UAT171" s="106"/>
      <c r="UAU171" s="107"/>
      <c r="UAV171" s="108"/>
      <c r="UAW171" s="129"/>
      <c r="UAX171" s="130"/>
      <c r="UAY171" s="70"/>
      <c r="UAZ171" s="104"/>
      <c r="UBA171" s="105"/>
      <c r="UBB171" s="106"/>
      <c r="UBC171" s="107"/>
      <c r="UBD171" s="108"/>
      <c r="UBE171" s="129"/>
      <c r="UBF171" s="130"/>
      <c r="UBG171" s="70"/>
      <c r="UBH171" s="104"/>
      <c r="UBI171" s="105"/>
      <c r="UBJ171" s="106"/>
      <c r="UBK171" s="107"/>
      <c r="UBL171" s="108"/>
      <c r="UBM171" s="129"/>
      <c r="UBN171" s="130"/>
      <c r="UBO171" s="70"/>
      <c r="UBP171" s="104"/>
      <c r="UBQ171" s="105"/>
      <c r="UBR171" s="106"/>
      <c r="UBS171" s="107"/>
      <c r="UBT171" s="108"/>
      <c r="UBU171" s="129"/>
      <c r="UBV171" s="130"/>
      <c r="UBW171" s="70"/>
      <c r="UBX171" s="104"/>
      <c r="UBY171" s="105"/>
      <c r="UBZ171" s="106"/>
      <c r="UCA171" s="107"/>
      <c r="UCB171" s="108"/>
      <c r="UCC171" s="129"/>
      <c r="UCD171" s="130"/>
      <c r="UCE171" s="70"/>
      <c r="UCF171" s="104"/>
      <c r="UCG171" s="105"/>
      <c r="UCH171" s="106"/>
      <c r="UCI171" s="107"/>
      <c r="UCJ171" s="108"/>
      <c r="UCK171" s="129"/>
      <c r="UCL171" s="130"/>
      <c r="UCM171" s="70"/>
      <c r="UCN171" s="104"/>
      <c r="UCO171" s="105"/>
      <c r="UCP171" s="106"/>
      <c r="UCQ171" s="107"/>
      <c r="UCR171" s="108"/>
      <c r="UCS171" s="129"/>
      <c r="UCT171" s="130"/>
      <c r="UCU171" s="70"/>
      <c r="UCV171" s="104"/>
      <c r="UCW171" s="105"/>
      <c r="UCX171" s="106"/>
      <c r="UCY171" s="107"/>
      <c r="UCZ171" s="108"/>
      <c r="UDA171" s="129"/>
      <c r="UDB171" s="130"/>
      <c r="UDC171" s="70"/>
      <c r="UDD171" s="104"/>
      <c r="UDE171" s="105"/>
      <c r="UDF171" s="106"/>
      <c r="UDG171" s="107"/>
      <c r="UDH171" s="108"/>
      <c r="UDI171" s="129"/>
      <c r="UDJ171" s="130"/>
      <c r="UDK171" s="70"/>
      <c r="UDL171" s="104"/>
      <c r="UDM171" s="105"/>
      <c r="UDN171" s="106"/>
      <c r="UDO171" s="107"/>
      <c r="UDP171" s="108"/>
      <c r="UDQ171" s="129"/>
      <c r="UDR171" s="130"/>
      <c r="UDS171" s="70"/>
      <c r="UDT171" s="104"/>
      <c r="UDU171" s="105"/>
      <c r="UDV171" s="106"/>
      <c r="UDW171" s="107"/>
      <c r="UDX171" s="108"/>
      <c r="UDY171" s="129"/>
      <c r="UDZ171" s="130"/>
      <c r="UEA171" s="70"/>
      <c r="UEB171" s="104"/>
      <c r="UEC171" s="105"/>
      <c r="UED171" s="106"/>
      <c r="UEE171" s="107"/>
      <c r="UEF171" s="108"/>
      <c r="UEG171" s="129"/>
      <c r="UEH171" s="130"/>
      <c r="UEI171" s="70"/>
      <c r="UEJ171" s="104"/>
      <c r="UEK171" s="105"/>
      <c r="UEL171" s="106"/>
      <c r="UEM171" s="107"/>
      <c r="UEN171" s="108"/>
      <c r="UEO171" s="129"/>
      <c r="UEP171" s="130"/>
      <c r="UEQ171" s="70"/>
      <c r="UER171" s="104"/>
      <c r="UES171" s="105"/>
      <c r="UET171" s="106"/>
      <c r="UEU171" s="107"/>
      <c r="UEV171" s="108"/>
      <c r="UEW171" s="129"/>
      <c r="UEX171" s="130"/>
      <c r="UEY171" s="70"/>
      <c r="UEZ171" s="104"/>
      <c r="UFA171" s="105"/>
      <c r="UFB171" s="106"/>
      <c r="UFC171" s="107"/>
      <c r="UFD171" s="108"/>
      <c r="UFE171" s="129"/>
      <c r="UFF171" s="130"/>
      <c r="UFG171" s="70"/>
      <c r="UFH171" s="104"/>
      <c r="UFI171" s="105"/>
      <c r="UFJ171" s="106"/>
      <c r="UFK171" s="107"/>
      <c r="UFL171" s="108"/>
      <c r="UFM171" s="129"/>
      <c r="UFN171" s="130"/>
      <c r="UFO171" s="70"/>
      <c r="UFP171" s="104"/>
      <c r="UFQ171" s="105"/>
      <c r="UFR171" s="106"/>
      <c r="UFS171" s="107"/>
      <c r="UFT171" s="108"/>
      <c r="UFU171" s="129"/>
      <c r="UFV171" s="130"/>
      <c r="UFW171" s="70"/>
      <c r="UFX171" s="104"/>
      <c r="UFY171" s="105"/>
      <c r="UFZ171" s="106"/>
      <c r="UGA171" s="107"/>
      <c r="UGB171" s="108"/>
      <c r="UGC171" s="129"/>
      <c r="UGD171" s="130"/>
      <c r="UGE171" s="70"/>
      <c r="UGF171" s="104"/>
      <c r="UGG171" s="105"/>
      <c r="UGH171" s="106"/>
      <c r="UGI171" s="107"/>
      <c r="UGJ171" s="108"/>
      <c r="UGK171" s="129"/>
      <c r="UGL171" s="130"/>
      <c r="UGM171" s="70"/>
      <c r="UGN171" s="104"/>
      <c r="UGO171" s="105"/>
      <c r="UGP171" s="106"/>
      <c r="UGQ171" s="107"/>
      <c r="UGR171" s="108"/>
      <c r="UGS171" s="129"/>
      <c r="UGT171" s="130"/>
      <c r="UGU171" s="70"/>
      <c r="UGV171" s="104"/>
      <c r="UGW171" s="105"/>
      <c r="UGX171" s="106"/>
      <c r="UGY171" s="107"/>
      <c r="UGZ171" s="108"/>
      <c r="UHA171" s="129"/>
      <c r="UHB171" s="130"/>
      <c r="UHC171" s="70"/>
      <c r="UHD171" s="104"/>
      <c r="UHE171" s="105"/>
      <c r="UHF171" s="106"/>
      <c r="UHG171" s="107"/>
      <c r="UHH171" s="108"/>
      <c r="UHI171" s="129"/>
      <c r="UHJ171" s="130"/>
      <c r="UHK171" s="70"/>
      <c r="UHL171" s="104"/>
      <c r="UHM171" s="105"/>
      <c r="UHN171" s="106"/>
      <c r="UHO171" s="107"/>
      <c r="UHP171" s="108"/>
      <c r="UHQ171" s="129"/>
      <c r="UHR171" s="130"/>
      <c r="UHS171" s="70"/>
      <c r="UHT171" s="104"/>
      <c r="UHU171" s="105"/>
      <c r="UHV171" s="106"/>
      <c r="UHW171" s="107"/>
      <c r="UHX171" s="108"/>
      <c r="UHY171" s="129"/>
      <c r="UHZ171" s="130"/>
      <c r="UIA171" s="70"/>
      <c r="UIB171" s="104"/>
      <c r="UIC171" s="105"/>
      <c r="UID171" s="106"/>
      <c r="UIE171" s="107"/>
      <c r="UIF171" s="108"/>
      <c r="UIG171" s="129"/>
      <c r="UIH171" s="130"/>
      <c r="UII171" s="70"/>
      <c r="UIJ171" s="104"/>
      <c r="UIK171" s="105"/>
      <c r="UIL171" s="106"/>
      <c r="UIM171" s="107"/>
      <c r="UIN171" s="108"/>
      <c r="UIO171" s="129"/>
      <c r="UIP171" s="130"/>
      <c r="UIQ171" s="70"/>
      <c r="UIR171" s="104"/>
      <c r="UIS171" s="105"/>
      <c r="UIT171" s="106"/>
      <c r="UIU171" s="107"/>
      <c r="UIV171" s="108"/>
      <c r="UIW171" s="129"/>
      <c r="UIX171" s="130"/>
      <c r="UIY171" s="70"/>
      <c r="UIZ171" s="104"/>
      <c r="UJA171" s="105"/>
      <c r="UJB171" s="106"/>
      <c r="UJC171" s="107"/>
      <c r="UJD171" s="108"/>
      <c r="UJE171" s="129"/>
      <c r="UJF171" s="130"/>
      <c r="UJG171" s="70"/>
      <c r="UJH171" s="104"/>
      <c r="UJI171" s="105"/>
      <c r="UJJ171" s="106"/>
      <c r="UJK171" s="107"/>
      <c r="UJL171" s="108"/>
      <c r="UJM171" s="129"/>
      <c r="UJN171" s="130"/>
      <c r="UJO171" s="70"/>
      <c r="UJP171" s="104"/>
      <c r="UJQ171" s="105"/>
      <c r="UJR171" s="106"/>
      <c r="UJS171" s="107"/>
      <c r="UJT171" s="108"/>
      <c r="UJU171" s="129"/>
      <c r="UJV171" s="130"/>
      <c r="UJW171" s="70"/>
      <c r="UJX171" s="104"/>
      <c r="UJY171" s="105"/>
      <c r="UJZ171" s="106"/>
      <c r="UKA171" s="107"/>
      <c r="UKB171" s="108"/>
      <c r="UKC171" s="129"/>
      <c r="UKD171" s="130"/>
      <c r="UKE171" s="70"/>
      <c r="UKF171" s="104"/>
      <c r="UKG171" s="105"/>
      <c r="UKH171" s="106"/>
      <c r="UKI171" s="107"/>
      <c r="UKJ171" s="108"/>
      <c r="UKK171" s="129"/>
      <c r="UKL171" s="130"/>
      <c r="UKM171" s="70"/>
      <c r="UKN171" s="104"/>
      <c r="UKO171" s="105"/>
      <c r="UKP171" s="106"/>
      <c r="UKQ171" s="107"/>
      <c r="UKR171" s="108"/>
      <c r="UKS171" s="129"/>
      <c r="UKT171" s="130"/>
      <c r="UKU171" s="70"/>
      <c r="UKV171" s="104"/>
      <c r="UKW171" s="105"/>
      <c r="UKX171" s="106"/>
      <c r="UKY171" s="107"/>
      <c r="UKZ171" s="108"/>
      <c r="ULA171" s="129"/>
      <c r="ULB171" s="130"/>
      <c r="ULC171" s="70"/>
      <c r="ULD171" s="104"/>
      <c r="ULE171" s="105"/>
      <c r="ULF171" s="106"/>
      <c r="ULG171" s="107"/>
      <c r="ULH171" s="108"/>
      <c r="ULI171" s="129"/>
      <c r="ULJ171" s="130"/>
      <c r="ULK171" s="70"/>
      <c r="ULL171" s="104"/>
      <c r="ULM171" s="105"/>
      <c r="ULN171" s="106"/>
      <c r="ULO171" s="107"/>
      <c r="ULP171" s="108"/>
      <c r="ULQ171" s="129"/>
      <c r="ULR171" s="130"/>
      <c r="ULS171" s="70"/>
      <c r="ULT171" s="104"/>
      <c r="ULU171" s="105"/>
      <c r="ULV171" s="106"/>
      <c r="ULW171" s="107"/>
      <c r="ULX171" s="108"/>
      <c r="ULY171" s="129"/>
      <c r="ULZ171" s="130"/>
      <c r="UMA171" s="70"/>
      <c r="UMB171" s="104"/>
      <c r="UMC171" s="105"/>
      <c r="UMD171" s="106"/>
      <c r="UME171" s="107"/>
      <c r="UMF171" s="108"/>
      <c r="UMG171" s="129"/>
      <c r="UMH171" s="130"/>
      <c r="UMI171" s="70"/>
      <c r="UMJ171" s="104"/>
      <c r="UMK171" s="105"/>
      <c r="UML171" s="106"/>
      <c r="UMM171" s="107"/>
      <c r="UMN171" s="108"/>
      <c r="UMO171" s="129"/>
      <c r="UMP171" s="130"/>
      <c r="UMQ171" s="70"/>
      <c r="UMR171" s="104"/>
      <c r="UMS171" s="105"/>
      <c r="UMT171" s="106"/>
      <c r="UMU171" s="107"/>
      <c r="UMV171" s="108"/>
      <c r="UMW171" s="129"/>
      <c r="UMX171" s="130"/>
      <c r="UMY171" s="70"/>
      <c r="UMZ171" s="104"/>
      <c r="UNA171" s="105"/>
      <c r="UNB171" s="106"/>
      <c r="UNC171" s="107"/>
      <c r="UND171" s="108"/>
      <c r="UNE171" s="129"/>
      <c r="UNF171" s="130"/>
      <c r="UNG171" s="70"/>
      <c r="UNH171" s="104"/>
      <c r="UNI171" s="105"/>
      <c r="UNJ171" s="106"/>
      <c r="UNK171" s="107"/>
      <c r="UNL171" s="108"/>
      <c r="UNM171" s="129"/>
      <c r="UNN171" s="130"/>
      <c r="UNO171" s="70"/>
      <c r="UNP171" s="104"/>
      <c r="UNQ171" s="105"/>
      <c r="UNR171" s="106"/>
      <c r="UNS171" s="107"/>
      <c r="UNT171" s="108"/>
      <c r="UNU171" s="129"/>
      <c r="UNV171" s="130"/>
      <c r="UNW171" s="70"/>
      <c r="UNX171" s="104"/>
      <c r="UNY171" s="105"/>
      <c r="UNZ171" s="106"/>
      <c r="UOA171" s="107"/>
      <c r="UOB171" s="108"/>
      <c r="UOC171" s="129"/>
      <c r="UOD171" s="130"/>
      <c r="UOE171" s="70"/>
      <c r="UOF171" s="104"/>
      <c r="UOG171" s="105"/>
      <c r="UOH171" s="106"/>
      <c r="UOI171" s="107"/>
      <c r="UOJ171" s="108"/>
      <c r="UOK171" s="129"/>
      <c r="UOL171" s="130"/>
      <c r="UOM171" s="70"/>
      <c r="UON171" s="104"/>
      <c r="UOO171" s="105"/>
      <c r="UOP171" s="106"/>
      <c r="UOQ171" s="107"/>
      <c r="UOR171" s="108"/>
      <c r="UOS171" s="129"/>
      <c r="UOT171" s="130"/>
      <c r="UOU171" s="70"/>
      <c r="UOV171" s="104"/>
      <c r="UOW171" s="105"/>
      <c r="UOX171" s="106"/>
      <c r="UOY171" s="107"/>
      <c r="UOZ171" s="108"/>
      <c r="UPA171" s="129"/>
      <c r="UPB171" s="130"/>
      <c r="UPC171" s="70"/>
      <c r="UPD171" s="104"/>
      <c r="UPE171" s="105"/>
      <c r="UPF171" s="106"/>
      <c r="UPG171" s="107"/>
      <c r="UPH171" s="108"/>
      <c r="UPI171" s="129"/>
      <c r="UPJ171" s="130"/>
      <c r="UPK171" s="70"/>
      <c r="UPL171" s="104"/>
      <c r="UPM171" s="105"/>
      <c r="UPN171" s="106"/>
      <c r="UPO171" s="107"/>
      <c r="UPP171" s="108"/>
      <c r="UPQ171" s="129"/>
      <c r="UPR171" s="130"/>
      <c r="UPS171" s="70"/>
      <c r="UPT171" s="104"/>
      <c r="UPU171" s="105"/>
      <c r="UPV171" s="106"/>
      <c r="UPW171" s="107"/>
      <c r="UPX171" s="108"/>
      <c r="UPY171" s="129"/>
      <c r="UPZ171" s="130"/>
      <c r="UQA171" s="70"/>
      <c r="UQB171" s="104"/>
      <c r="UQC171" s="105"/>
      <c r="UQD171" s="106"/>
      <c r="UQE171" s="107"/>
      <c r="UQF171" s="108"/>
      <c r="UQG171" s="129"/>
      <c r="UQH171" s="130"/>
      <c r="UQI171" s="70"/>
      <c r="UQJ171" s="104"/>
      <c r="UQK171" s="105"/>
      <c r="UQL171" s="106"/>
      <c r="UQM171" s="107"/>
      <c r="UQN171" s="108"/>
      <c r="UQO171" s="129"/>
      <c r="UQP171" s="130"/>
      <c r="UQQ171" s="70"/>
      <c r="UQR171" s="104"/>
      <c r="UQS171" s="105"/>
      <c r="UQT171" s="106"/>
      <c r="UQU171" s="107"/>
      <c r="UQV171" s="108"/>
      <c r="UQW171" s="129"/>
      <c r="UQX171" s="130"/>
      <c r="UQY171" s="70"/>
      <c r="UQZ171" s="104"/>
      <c r="URA171" s="105"/>
      <c r="URB171" s="106"/>
      <c r="URC171" s="107"/>
      <c r="URD171" s="108"/>
      <c r="URE171" s="129"/>
      <c r="URF171" s="130"/>
      <c r="URG171" s="70"/>
      <c r="URH171" s="104"/>
      <c r="URI171" s="105"/>
      <c r="URJ171" s="106"/>
      <c r="URK171" s="107"/>
      <c r="URL171" s="108"/>
      <c r="URM171" s="129"/>
      <c r="URN171" s="130"/>
      <c r="URO171" s="70"/>
      <c r="URP171" s="104"/>
      <c r="URQ171" s="105"/>
      <c r="URR171" s="106"/>
      <c r="URS171" s="107"/>
      <c r="URT171" s="108"/>
      <c r="URU171" s="129"/>
      <c r="URV171" s="130"/>
      <c r="URW171" s="70"/>
      <c r="URX171" s="104"/>
      <c r="URY171" s="105"/>
      <c r="URZ171" s="106"/>
      <c r="USA171" s="107"/>
      <c r="USB171" s="108"/>
      <c r="USC171" s="129"/>
      <c r="USD171" s="130"/>
      <c r="USE171" s="70"/>
      <c r="USF171" s="104"/>
      <c r="USG171" s="105"/>
      <c r="USH171" s="106"/>
      <c r="USI171" s="107"/>
      <c r="USJ171" s="108"/>
      <c r="USK171" s="129"/>
      <c r="USL171" s="130"/>
      <c r="USM171" s="70"/>
      <c r="USN171" s="104"/>
      <c r="USO171" s="105"/>
      <c r="USP171" s="106"/>
      <c r="USQ171" s="107"/>
      <c r="USR171" s="108"/>
      <c r="USS171" s="129"/>
      <c r="UST171" s="130"/>
      <c r="USU171" s="70"/>
      <c r="USV171" s="104"/>
      <c r="USW171" s="105"/>
      <c r="USX171" s="106"/>
      <c r="USY171" s="107"/>
      <c r="USZ171" s="108"/>
      <c r="UTA171" s="129"/>
      <c r="UTB171" s="130"/>
      <c r="UTC171" s="70"/>
      <c r="UTD171" s="104"/>
      <c r="UTE171" s="105"/>
      <c r="UTF171" s="106"/>
      <c r="UTG171" s="107"/>
      <c r="UTH171" s="108"/>
      <c r="UTI171" s="129"/>
      <c r="UTJ171" s="130"/>
      <c r="UTK171" s="70"/>
      <c r="UTL171" s="104"/>
      <c r="UTM171" s="105"/>
      <c r="UTN171" s="106"/>
      <c r="UTO171" s="107"/>
      <c r="UTP171" s="108"/>
      <c r="UTQ171" s="129"/>
      <c r="UTR171" s="130"/>
      <c r="UTS171" s="70"/>
      <c r="UTT171" s="104"/>
      <c r="UTU171" s="105"/>
      <c r="UTV171" s="106"/>
      <c r="UTW171" s="107"/>
      <c r="UTX171" s="108"/>
      <c r="UTY171" s="129"/>
      <c r="UTZ171" s="130"/>
      <c r="UUA171" s="70"/>
      <c r="UUB171" s="104"/>
      <c r="UUC171" s="105"/>
      <c r="UUD171" s="106"/>
      <c r="UUE171" s="107"/>
      <c r="UUF171" s="108"/>
      <c r="UUG171" s="129"/>
      <c r="UUH171" s="130"/>
      <c r="UUI171" s="70"/>
      <c r="UUJ171" s="104"/>
      <c r="UUK171" s="105"/>
      <c r="UUL171" s="106"/>
      <c r="UUM171" s="107"/>
      <c r="UUN171" s="108"/>
      <c r="UUO171" s="129"/>
      <c r="UUP171" s="130"/>
      <c r="UUQ171" s="70"/>
      <c r="UUR171" s="104"/>
      <c r="UUS171" s="105"/>
      <c r="UUT171" s="106"/>
      <c r="UUU171" s="107"/>
      <c r="UUV171" s="108"/>
      <c r="UUW171" s="129"/>
      <c r="UUX171" s="130"/>
      <c r="UUY171" s="70"/>
      <c r="UUZ171" s="104"/>
      <c r="UVA171" s="105"/>
      <c r="UVB171" s="106"/>
      <c r="UVC171" s="107"/>
      <c r="UVD171" s="108"/>
      <c r="UVE171" s="129"/>
      <c r="UVF171" s="130"/>
      <c r="UVG171" s="70"/>
      <c r="UVH171" s="104"/>
      <c r="UVI171" s="105"/>
      <c r="UVJ171" s="106"/>
      <c r="UVK171" s="107"/>
      <c r="UVL171" s="108"/>
      <c r="UVM171" s="129"/>
      <c r="UVN171" s="130"/>
      <c r="UVO171" s="70"/>
      <c r="UVP171" s="104"/>
      <c r="UVQ171" s="105"/>
      <c r="UVR171" s="106"/>
      <c r="UVS171" s="107"/>
      <c r="UVT171" s="108"/>
      <c r="UVU171" s="129"/>
      <c r="UVV171" s="130"/>
      <c r="UVW171" s="70"/>
      <c r="UVX171" s="104"/>
      <c r="UVY171" s="105"/>
      <c r="UVZ171" s="106"/>
      <c r="UWA171" s="107"/>
      <c r="UWB171" s="108"/>
      <c r="UWC171" s="129"/>
      <c r="UWD171" s="130"/>
      <c r="UWE171" s="70"/>
      <c r="UWF171" s="104"/>
      <c r="UWG171" s="105"/>
      <c r="UWH171" s="106"/>
      <c r="UWI171" s="107"/>
      <c r="UWJ171" s="108"/>
      <c r="UWK171" s="129"/>
      <c r="UWL171" s="130"/>
      <c r="UWM171" s="70"/>
      <c r="UWN171" s="104"/>
      <c r="UWO171" s="105"/>
      <c r="UWP171" s="106"/>
      <c r="UWQ171" s="107"/>
      <c r="UWR171" s="108"/>
      <c r="UWS171" s="129"/>
      <c r="UWT171" s="130"/>
      <c r="UWU171" s="70"/>
      <c r="UWV171" s="104"/>
      <c r="UWW171" s="105"/>
      <c r="UWX171" s="106"/>
      <c r="UWY171" s="107"/>
      <c r="UWZ171" s="108"/>
      <c r="UXA171" s="129"/>
      <c r="UXB171" s="130"/>
      <c r="UXC171" s="70"/>
      <c r="UXD171" s="104"/>
      <c r="UXE171" s="105"/>
      <c r="UXF171" s="106"/>
      <c r="UXG171" s="107"/>
      <c r="UXH171" s="108"/>
      <c r="UXI171" s="129"/>
      <c r="UXJ171" s="130"/>
      <c r="UXK171" s="70"/>
      <c r="UXL171" s="104"/>
      <c r="UXM171" s="105"/>
      <c r="UXN171" s="106"/>
      <c r="UXO171" s="107"/>
      <c r="UXP171" s="108"/>
      <c r="UXQ171" s="129"/>
      <c r="UXR171" s="130"/>
      <c r="UXS171" s="70"/>
      <c r="UXT171" s="104"/>
      <c r="UXU171" s="105"/>
      <c r="UXV171" s="106"/>
      <c r="UXW171" s="107"/>
      <c r="UXX171" s="108"/>
      <c r="UXY171" s="129"/>
      <c r="UXZ171" s="130"/>
      <c r="UYA171" s="70"/>
      <c r="UYB171" s="104"/>
      <c r="UYC171" s="105"/>
      <c r="UYD171" s="106"/>
      <c r="UYE171" s="107"/>
      <c r="UYF171" s="108"/>
      <c r="UYG171" s="129"/>
      <c r="UYH171" s="130"/>
      <c r="UYI171" s="70"/>
      <c r="UYJ171" s="104"/>
      <c r="UYK171" s="105"/>
      <c r="UYL171" s="106"/>
      <c r="UYM171" s="107"/>
      <c r="UYN171" s="108"/>
      <c r="UYO171" s="129"/>
      <c r="UYP171" s="130"/>
      <c r="UYQ171" s="70"/>
      <c r="UYR171" s="104"/>
      <c r="UYS171" s="105"/>
      <c r="UYT171" s="106"/>
      <c r="UYU171" s="107"/>
      <c r="UYV171" s="108"/>
      <c r="UYW171" s="129"/>
      <c r="UYX171" s="130"/>
      <c r="UYY171" s="70"/>
      <c r="UYZ171" s="104"/>
      <c r="UZA171" s="105"/>
      <c r="UZB171" s="106"/>
      <c r="UZC171" s="107"/>
      <c r="UZD171" s="108"/>
      <c r="UZE171" s="129"/>
      <c r="UZF171" s="130"/>
      <c r="UZG171" s="70"/>
      <c r="UZH171" s="104"/>
      <c r="UZI171" s="105"/>
      <c r="UZJ171" s="106"/>
      <c r="UZK171" s="107"/>
      <c r="UZL171" s="108"/>
      <c r="UZM171" s="129"/>
      <c r="UZN171" s="130"/>
      <c r="UZO171" s="70"/>
      <c r="UZP171" s="104"/>
      <c r="UZQ171" s="105"/>
      <c r="UZR171" s="106"/>
      <c r="UZS171" s="107"/>
      <c r="UZT171" s="108"/>
      <c r="UZU171" s="129"/>
      <c r="UZV171" s="130"/>
      <c r="UZW171" s="70"/>
      <c r="UZX171" s="104"/>
      <c r="UZY171" s="105"/>
      <c r="UZZ171" s="106"/>
      <c r="VAA171" s="107"/>
      <c r="VAB171" s="108"/>
      <c r="VAC171" s="129"/>
      <c r="VAD171" s="130"/>
      <c r="VAE171" s="70"/>
      <c r="VAF171" s="104"/>
      <c r="VAG171" s="105"/>
      <c r="VAH171" s="106"/>
      <c r="VAI171" s="107"/>
      <c r="VAJ171" s="108"/>
      <c r="VAK171" s="129"/>
      <c r="VAL171" s="130"/>
      <c r="VAM171" s="70"/>
      <c r="VAN171" s="104"/>
      <c r="VAO171" s="105"/>
      <c r="VAP171" s="106"/>
      <c r="VAQ171" s="107"/>
      <c r="VAR171" s="108"/>
      <c r="VAS171" s="129"/>
      <c r="VAT171" s="130"/>
      <c r="VAU171" s="70"/>
      <c r="VAV171" s="104"/>
      <c r="VAW171" s="105"/>
      <c r="VAX171" s="106"/>
      <c r="VAY171" s="107"/>
      <c r="VAZ171" s="108"/>
      <c r="VBA171" s="129"/>
      <c r="VBB171" s="130"/>
      <c r="VBC171" s="70"/>
      <c r="VBD171" s="104"/>
      <c r="VBE171" s="105"/>
      <c r="VBF171" s="106"/>
      <c r="VBG171" s="107"/>
      <c r="VBH171" s="108"/>
      <c r="VBI171" s="129"/>
      <c r="VBJ171" s="130"/>
      <c r="VBK171" s="70"/>
      <c r="VBL171" s="104"/>
      <c r="VBM171" s="105"/>
      <c r="VBN171" s="106"/>
      <c r="VBO171" s="107"/>
      <c r="VBP171" s="108"/>
      <c r="VBQ171" s="129"/>
      <c r="VBR171" s="130"/>
      <c r="VBS171" s="70"/>
      <c r="VBT171" s="104"/>
      <c r="VBU171" s="105"/>
      <c r="VBV171" s="106"/>
      <c r="VBW171" s="107"/>
      <c r="VBX171" s="108"/>
      <c r="VBY171" s="129"/>
      <c r="VBZ171" s="130"/>
      <c r="VCA171" s="70"/>
      <c r="VCB171" s="104"/>
      <c r="VCC171" s="105"/>
      <c r="VCD171" s="106"/>
      <c r="VCE171" s="107"/>
      <c r="VCF171" s="108"/>
      <c r="VCG171" s="129"/>
      <c r="VCH171" s="130"/>
      <c r="VCI171" s="70"/>
      <c r="VCJ171" s="104"/>
      <c r="VCK171" s="105"/>
      <c r="VCL171" s="106"/>
      <c r="VCM171" s="107"/>
      <c r="VCN171" s="108"/>
      <c r="VCO171" s="129"/>
      <c r="VCP171" s="130"/>
      <c r="VCQ171" s="70"/>
      <c r="VCR171" s="104"/>
      <c r="VCS171" s="105"/>
      <c r="VCT171" s="106"/>
      <c r="VCU171" s="107"/>
      <c r="VCV171" s="108"/>
      <c r="VCW171" s="129"/>
      <c r="VCX171" s="130"/>
      <c r="VCY171" s="70"/>
      <c r="VCZ171" s="104"/>
      <c r="VDA171" s="105"/>
      <c r="VDB171" s="106"/>
      <c r="VDC171" s="107"/>
      <c r="VDD171" s="108"/>
      <c r="VDE171" s="129"/>
      <c r="VDF171" s="130"/>
      <c r="VDG171" s="70"/>
      <c r="VDH171" s="104"/>
      <c r="VDI171" s="105"/>
      <c r="VDJ171" s="106"/>
      <c r="VDK171" s="107"/>
      <c r="VDL171" s="108"/>
      <c r="VDM171" s="129"/>
      <c r="VDN171" s="130"/>
      <c r="VDO171" s="70"/>
      <c r="VDP171" s="104"/>
      <c r="VDQ171" s="105"/>
      <c r="VDR171" s="106"/>
      <c r="VDS171" s="107"/>
      <c r="VDT171" s="108"/>
      <c r="VDU171" s="129"/>
      <c r="VDV171" s="130"/>
      <c r="VDW171" s="70"/>
      <c r="VDX171" s="104"/>
      <c r="VDY171" s="105"/>
      <c r="VDZ171" s="106"/>
      <c r="VEA171" s="107"/>
      <c r="VEB171" s="108"/>
      <c r="VEC171" s="129"/>
      <c r="VED171" s="130"/>
      <c r="VEE171" s="70"/>
      <c r="VEF171" s="104"/>
      <c r="VEG171" s="105"/>
      <c r="VEH171" s="106"/>
      <c r="VEI171" s="107"/>
      <c r="VEJ171" s="108"/>
      <c r="VEK171" s="129"/>
      <c r="VEL171" s="130"/>
      <c r="VEM171" s="70"/>
      <c r="VEN171" s="104"/>
      <c r="VEO171" s="105"/>
      <c r="VEP171" s="106"/>
      <c r="VEQ171" s="107"/>
      <c r="VER171" s="108"/>
      <c r="VES171" s="129"/>
      <c r="VET171" s="130"/>
      <c r="VEU171" s="70"/>
      <c r="VEV171" s="104"/>
      <c r="VEW171" s="105"/>
      <c r="VEX171" s="106"/>
      <c r="VEY171" s="107"/>
      <c r="VEZ171" s="108"/>
      <c r="VFA171" s="129"/>
      <c r="VFB171" s="130"/>
      <c r="VFC171" s="70"/>
      <c r="VFD171" s="104"/>
      <c r="VFE171" s="105"/>
      <c r="VFF171" s="106"/>
      <c r="VFG171" s="107"/>
      <c r="VFH171" s="108"/>
      <c r="VFI171" s="129"/>
      <c r="VFJ171" s="130"/>
      <c r="VFK171" s="70"/>
      <c r="VFL171" s="104"/>
      <c r="VFM171" s="105"/>
      <c r="VFN171" s="106"/>
      <c r="VFO171" s="107"/>
      <c r="VFP171" s="108"/>
      <c r="VFQ171" s="129"/>
      <c r="VFR171" s="130"/>
      <c r="VFS171" s="70"/>
      <c r="VFT171" s="104"/>
      <c r="VFU171" s="105"/>
      <c r="VFV171" s="106"/>
      <c r="VFW171" s="107"/>
      <c r="VFX171" s="108"/>
      <c r="VFY171" s="129"/>
      <c r="VFZ171" s="130"/>
      <c r="VGA171" s="70"/>
      <c r="VGB171" s="104"/>
      <c r="VGC171" s="105"/>
      <c r="VGD171" s="106"/>
      <c r="VGE171" s="107"/>
      <c r="VGF171" s="108"/>
      <c r="VGG171" s="129"/>
      <c r="VGH171" s="130"/>
      <c r="VGI171" s="70"/>
      <c r="VGJ171" s="104"/>
      <c r="VGK171" s="105"/>
      <c r="VGL171" s="106"/>
      <c r="VGM171" s="107"/>
      <c r="VGN171" s="108"/>
      <c r="VGO171" s="129"/>
      <c r="VGP171" s="130"/>
      <c r="VGQ171" s="70"/>
      <c r="VGR171" s="104"/>
      <c r="VGS171" s="105"/>
      <c r="VGT171" s="106"/>
      <c r="VGU171" s="107"/>
      <c r="VGV171" s="108"/>
      <c r="VGW171" s="129"/>
      <c r="VGX171" s="130"/>
      <c r="VGY171" s="70"/>
      <c r="VGZ171" s="104"/>
      <c r="VHA171" s="105"/>
      <c r="VHB171" s="106"/>
      <c r="VHC171" s="107"/>
      <c r="VHD171" s="108"/>
      <c r="VHE171" s="129"/>
      <c r="VHF171" s="130"/>
      <c r="VHG171" s="70"/>
      <c r="VHH171" s="104"/>
      <c r="VHI171" s="105"/>
      <c r="VHJ171" s="106"/>
      <c r="VHK171" s="107"/>
      <c r="VHL171" s="108"/>
      <c r="VHM171" s="129"/>
      <c r="VHN171" s="130"/>
      <c r="VHO171" s="70"/>
      <c r="VHP171" s="104"/>
      <c r="VHQ171" s="105"/>
      <c r="VHR171" s="106"/>
      <c r="VHS171" s="107"/>
      <c r="VHT171" s="108"/>
      <c r="VHU171" s="129"/>
      <c r="VHV171" s="130"/>
      <c r="VHW171" s="70"/>
      <c r="VHX171" s="104"/>
      <c r="VHY171" s="105"/>
      <c r="VHZ171" s="106"/>
      <c r="VIA171" s="107"/>
      <c r="VIB171" s="108"/>
      <c r="VIC171" s="129"/>
      <c r="VID171" s="130"/>
      <c r="VIE171" s="70"/>
      <c r="VIF171" s="104"/>
      <c r="VIG171" s="105"/>
      <c r="VIH171" s="106"/>
      <c r="VII171" s="107"/>
      <c r="VIJ171" s="108"/>
      <c r="VIK171" s="129"/>
      <c r="VIL171" s="130"/>
      <c r="VIM171" s="70"/>
      <c r="VIN171" s="104"/>
      <c r="VIO171" s="105"/>
      <c r="VIP171" s="106"/>
      <c r="VIQ171" s="107"/>
      <c r="VIR171" s="108"/>
      <c r="VIS171" s="129"/>
      <c r="VIT171" s="130"/>
      <c r="VIU171" s="70"/>
      <c r="VIV171" s="104"/>
      <c r="VIW171" s="105"/>
      <c r="VIX171" s="106"/>
      <c r="VIY171" s="107"/>
      <c r="VIZ171" s="108"/>
      <c r="VJA171" s="129"/>
      <c r="VJB171" s="130"/>
      <c r="VJC171" s="70"/>
      <c r="VJD171" s="104"/>
      <c r="VJE171" s="105"/>
      <c r="VJF171" s="106"/>
      <c r="VJG171" s="107"/>
      <c r="VJH171" s="108"/>
      <c r="VJI171" s="129"/>
      <c r="VJJ171" s="130"/>
      <c r="VJK171" s="70"/>
      <c r="VJL171" s="104"/>
      <c r="VJM171" s="105"/>
      <c r="VJN171" s="106"/>
      <c r="VJO171" s="107"/>
      <c r="VJP171" s="108"/>
      <c r="VJQ171" s="129"/>
      <c r="VJR171" s="130"/>
      <c r="VJS171" s="70"/>
      <c r="VJT171" s="104"/>
      <c r="VJU171" s="105"/>
      <c r="VJV171" s="106"/>
      <c r="VJW171" s="107"/>
      <c r="VJX171" s="108"/>
      <c r="VJY171" s="129"/>
      <c r="VJZ171" s="130"/>
      <c r="VKA171" s="70"/>
      <c r="VKB171" s="104"/>
      <c r="VKC171" s="105"/>
      <c r="VKD171" s="106"/>
      <c r="VKE171" s="107"/>
      <c r="VKF171" s="108"/>
      <c r="VKG171" s="129"/>
      <c r="VKH171" s="130"/>
      <c r="VKI171" s="70"/>
      <c r="VKJ171" s="104"/>
      <c r="VKK171" s="105"/>
      <c r="VKL171" s="106"/>
      <c r="VKM171" s="107"/>
      <c r="VKN171" s="108"/>
      <c r="VKO171" s="129"/>
      <c r="VKP171" s="130"/>
      <c r="VKQ171" s="70"/>
      <c r="VKR171" s="104"/>
      <c r="VKS171" s="105"/>
      <c r="VKT171" s="106"/>
      <c r="VKU171" s="107"/>
      <c r="VKV171" s="108"/>
      <c r="VKW171" s="129"/>
      <c r="VKX171" s="130"/>
      <c r="VKY171" s="70"/>
      <c r="VKZ171" s="104"/>
      <c r="VLA171" s="105"/>
      <c r="VLB171" s="106"/>
      <c r="VLC171" s="107"/>
      <c r="VLD171" s="108"/>
      <c r="VLE171" s="129"/>
      <c r="VLF171" s="130"/>
      <c r="VLG171" s="70"/>
      <c r="VLH171" s="104"/>
      <c r="VLI171" s="105"/>
      <c r="VLJ171" s="106"/>
      <c r="VLK171" s="107"/>
      <c r="VLL171" s="108"/>
      <c r="VLM171" s="129"/>
      <c r="VLN171" s="130"/>
      <c r="VLO171" s="70"/>
      <c r="VLP171" s="104"/>
      <c r="VLQ171" s="105"/>
      <c r="VLR171" s="106"/>
      <c r="VLS171" s="107"/>
      <c r="VLT171" s="108"/>
      <c r="VLU171" s="129"/>
      <c r="VLV171" s="130"/>
      <c r="VLW171" s="70"/>
      <c r="VLX171" s="104"/>
      <c r="VLY171" s="105"/>
      <c r="VLZ171" s="106"/>
      <c r="VMA171" s="107"/>
      <c r="VMB171" s="108"/>
      <c r="VMC171" s="129"/>
      <c r="VMD171" s="130"/>
      <c r="VME171" s="70"/>
      <c r="VMF171" s="104"/>
      <c r="VMG171" s="105"/>
      <c r="VMH171" s="106"/>
      <c r="VMI171" s="107"/>
      <c r="VMJ171" s="108"/>
      <c r="VMK171" s="129"/>
      <c r="VML171" s="130"/>
      <c r="VMM171" s="70"/>
      <c r="VMN171" s="104"/>
      <c r="VMO171" s="105"/>
      <c r="VMP171" s="106"/>
      <c r="VMQ171" s="107"/>
      <c r="VMR171" s="108"/>
      <c r="VMS171" s="129"/>
      <c r="VMT171" s="130"/>
      <c r="VMU171" s="70"/>
      <c r="VMV171" s="104"/>
      <c r="VMW171" s="105"/>
      <c r="VMX171" s="106"/>
      <c r="VMY171" s="107"/>
      <c r="VMZ171" s="108"/>
      <c r="VNA171" s="129"/>
      <c r="VNB171" s="130"/>
      <c r="VNC171" s="70"/>
      <c r="VND171" s="104"/>
      <c r="VNE171" s="105"/>
      <c r="VNF171" s="106"/>
      <c r="VNG171" s="107"/>
      <c r="VNH171" s="108"/>
      <c r="VNI171" s="129"/>
      <c r="VNJ171" s="130"/>
      <c r="VNK171" s="70"/>
      <c r="VNL171" s="104"/>
      <c r="VNM171" s="105"/>
      <c r="VNN171" s="106"/>
      <c r="VNO171" s="107"/>
      <c r="VNP171" s="108"/>
      <c r="VNQ171" s="129"/>
      <c r="VNR171" s="130"/>
      <c r="VNS171" s="70"/>
      <c r="VNT171" s="104"/>
      <c r="VNU171" s="105"/>
      <c r="VNV171" s="106"/>
      <c r="VNW171" s="107"/>
      <c r="VNX171" s="108"/>
      <c r="VNY171" s="129"/>
      <c r="VNZ171" s="130"/>
      <c r="VOA171" s="70"/>
      <c r="VOB171" s="104"/>
      <c r="VOC171" s="105"/>
      <c r="VOD171" s="106"/>
      <c r="VOE171" s="107"/>
      <c r="VOF171" s="108"/>
      <c r="VOG171" s="129"/>
      <c r="VOH171" s="130"/>
      <c r="VOI171" s="70"/>
      <c r="VOJ171" s="104"/>
      <c r="VOK171" s="105"/>
      <c r="VOL171" s="106"/>
      <c r="VOM171" s="107"/>
      <c r="VON171" s="108"/>
      <c r="VOO171" s="129"/>
      <c r="VOP171" s="130"/>
      <c r="VOQ171" s="70"/>
      <c r="VOR171" s="104"/>
      <c r="VOS171" s="105"/>
      <c r="VOT171" s="106"/>
      <c r="VOU171" s="107"/>
      <c r="VOV171" s="108"/>
      <c r="VOW171" s="129"/>
      <c r="VOX171" s="130"/>
      <c r="VOY171" s="70"/>
      <c r="VOZ171" s="104"/>
      <c r="VPA171" s="105"/>
      <c r="VPB171" s="106"/>
      <c r="VPC171" s="107"/>
      <c r="VPD171" s="108"/>
      <c r="VPE171" s="129"/>
      <c r="VPF171" s="130"/>
      <c r="VPG171" s="70"/>
      <c r="VPH171" s="104"/>
      <c r="VPI171" s="105"/>
      <c r="VPJ171" s="106"/>
      <c r="VPK171" s="107"/>
      <c r="VPL171" s="108"/>
      <c r="VPM171" s="129"/>
      <c r="VPN171" s="130"/>
      <c r="VPO171" s="70"/>
      <c r="VPP171" s="104"/>
      <c r="VPQ171" s="105"/>
      <c r="VPR171" s="106"/>
      <c r="VPS171" s="107"/>
      <c r="VPT171" s="108"/>
      <c r="VPU171" s="129"/>
      <c r="VPV171" s="130"/>
      <c r="VPW171" s="70"/>
      <c r="VPX171" s="104"/>
      <c r="VPY171" s="105"/>
      <c r="VPZ171" s="106"/>
      <c r="VQA171" s="107"/>
      <c r="VQB171" s="108"/>
      <c r="VQC171" s="129"/>
      <c r="VQD171" s="130"/>
      <c r="VQE171" s="70"/>
      <c r="VQF171" s="104"/>
      <c r="VQG171" s="105"/>
      <c r="VQH171" s="106"/>
      <c r="VQI171" s="107"/>
      <c r="VQJ171" s="108"/>
      <c r="VQK171" s="129"/>
      <c r="VQL171" s="130"/>
      <c r="VQM171" s="70"/>
      <c r="VQN171" s="104"/>
      <c r="VQO171" s="105"/>
      <c r="VQP171" s="106"/>
      <c r="VQQ171" s="107"/>
      <c r="VQR171" s="108"/>
      <c r="VQS171" s="129"/>
      <c r="VQT171" s="130"/>
      <c r="VQU171" s="70"/>
      <c r="VQV171" s="104"/>
      <c r="VQW171" s="105"/>
      <c r="VQX171" s="106"/>
      <c r="VQY171" s="107"/>
      <c r="VQZ171" s="108"/>
      <c r="VRA171" s="129"/>
      <c r="VRB171" s="130"/>
      <c r="VRC171" s="70"/>
      <c r="VRD171" s="104"/>
      <c r="VRE171" s="105"/>
      <c r="VRF171" s="106"/>
      <c r="VRG171" s="107"/>
      <c r="VRH171" s="108"/>
      <c r="VRI171" s="129"/>
      <c r="VRJ171" s="130"/>
      <c r="VRK171" s="70"/>
      <c r="VRL171" s="104"/>
      <c r="VRM171" s="105"/>
      <c r="VRN171" s="106"/>
      <c r="VRO171" s="107"/>
      <c r="VRP171" s="108"/>
      <c r="VRQ171" s="129"/>
      <c r="VRR171" s="130"/>
      <c r="VRS171" s="70"/>
      <c r="VRT171" s="104"/>
      <c r="VRU171" s="105"/>
      <c r="VRV171" s="106"/>
      <c r="VRW171" s="107"/>
      <c r="VRX171" s="108"/>
      <c r="VRY171" s="129"/>
      <c r="VRZ171" s="130"/>
      <c r="VSA171" s="70"/>
      <c r="VSB171" s="104"/>
      <c r="VSC171" s="105"/>
      <c r="VSD171" s="106"/>
      <c r="VSE171" s="107"/>
      <c r="VSF171" s="108"/>
      <c r="VSG171" s="129"/>
      <c r="VSH171" s="130"/>
      <c r="VSI171" s="70"/>
      <c r="VSJ171" s="104"/>
      <c r="VSK171" s="105"/>
      <c r="VSL171" s="106"/>
      <c r="VSM171" s="107"/>
      <c r="VSN171" s="108"/>
      <c r="VSO171" s="129"/>
      <c r="VSP171" s="130"/>
      <c r="VSQ171" s="70"/>
      <c r="VSR171" s="104"/>
      <c r="VSS171" s="105"/>
      <c r="VST171" s="106"/>
      <c r="VSU171" s="107"/>
      <c r="VSV171" s="108"/>
      <c r="VSW171" s="129"/>
      <c r="VSX171" s="130"/>
      <c r="VSY171" s="70"/>
      <c r="VSZ171" s="104"/>
      <c r="VTA171" s="105"/>
      <c r="VTB171" s="106"/>
      <c r="VTC171" s="107"/>
      <c r="VTD171" s="108"/>
      <c r="VTE171" s="129"/>
      <c r="VTF171" s="130"/>
      <c r="VTG171" s="70"/>
      <c r="VTH171" s="104"/>
      <c r="VTI171" s="105"/>
      <c r="VTJ171" s="106"/>
      <c r="VTK171" s="107"/>
      <c r="VTL171" s="108"/>
      <c r="VTM171" s="129"/>
      <c r="VTN171" s="130"/>
      <c r="VTO171" s="70"/>
      <c r="VTP171" s="104"/>
      <c r="VTQ171" s="105"/>
      <c r="VTR171" s="106"/>
      <c r="VTS171" s="107"/>
      <c r="VTT171" s="108"/>
      <c r="VTU171" s="129"/>
      <c r="VTV171" s="130"/>
      <c r="VTW171" s="70"/>
      <c r="VTX171" s="104"/>
      <c r="VTY171" s="105"/>
      <c r="VTZ171" s="106"/>
      <c r="VUA171" s="107"/>
      <c r="VUB171" s="108"/>
      <c r="VUC171" s="129"/>
      <c r="VUD171" s="130"/>
      <c r="VUE171" s="70"/>
      <c r="VUF171" s="104"/>
      <c r="VUG171" s="105"/>
      <c r="VUH171" s="106"/>
      <c r="VUI171" s="107"/>
      <c r="VUJ171" s="108"/>
      <c r="VUK171" s="129"/>
      <c r="VUL171" s="130"/>
      <c r="VUM171" s="70"/>
      <c r="VUN171" s="104"/>
      <c r="VUO171" s="105"/>
      <c r="VUP171" s="106"/>
      <c r="VUQ171" s="107"/>
      <c r="VUR171" s="108"/>
      <c r="VUS171" s="129"/>
      <c r="VUT171" s="130"/>
      <c r="VUU171" s="70"/>
      <c r="VUV171" s="104"/>
      <c r="VUW171" s="105"/>
      <c r="VUX171" s="106"/>
      <c r="VUY171" s="107"/>
      <c r="VUZ171" s="108"/>
      <c r="VVA171" s="129"/>
      <c r="VVB171" s="130"/>
      <c r="VVC171" s="70"/>
      <c r="VVD171" s="104"/>
      <c r="VVE171" s="105"/>
      <c r="VVF171" s="106"/>
      <c r="VVG171" s="107"/>
      <c r="VVH171" s="108"/>
      <c r="VVI171" s="129"/>
      <c r="VVJ171" s="130"/>
      <c r="VVK171" s="70"/>
      <c r="VVL171" s="104"/>
      <c r="VVM171" s="105"/>
      <c r="VVN171" s="106"/>
      <c r="VVO171" s="107"/>
      <c r="VVP171" s="108"/>
      <c r="VVQ171" s="129"/>
      <c r="VVR171" s="130"/>
      <c r="VVS171" s="70"/>
      <c r="VVT171" s="104"/>
      <c r="VVU171" s="105"/>
      <c r="VVV171" s="106"/>
      <c r="VVW171" s="107"/>
      <c r="VVX171" s="108"/>
      <c r="VVY171" s="129"/>
      <c r="VVZ171" s="130"/>
      <c r="VWA171" s="70"/>
      <c r="VWB171" s="104"/>
      <c r="VWC171" s="105"/>
      <c r="VWD171" s="106"/>
      <c r="VWE171" s="107"/>
      <c r="VWF171" s="108"/>
      <c r="VWG171" s="129"/>
      <c r="VWH171" s="130"/>
      <c r="VWI171" s="70"/>
      <c r="VWJ171" s="104"/>
      <c r="VWK171" s="105"/>
      <c r="VWL171" s="106"/>
      <c r="VWM171" s="107"/>
      <c r="VWN171" s="108"/>
      <c r="VWO171" s="129"/>
      <c r="VWP171" s="130"/>
      <c r="VWQ171" s="70"/>
      <c r="VWR171" s="104"/>
      <c r="VWS171" s="105"/>
      <c r="VWT171" s="106"/>
      <c r="VWU171" s="107"/>
      <c r="VWV171" s="108"/>
      <c r="VWW171" s="129"/>
      <c r="VWX171" s="130"/>
      <c r="VWY171" s="70"/>
      <c r="VWZ171" s="104"/>
      <c r="VXA171" s="105"/>
      <c r="VXB171" s="106"/>
      <c r="VXC171" s="107"/>
      <c r="VXD171" s="108"/>
      <c r="VXE171" s="129"/>
      <c r="VXF171" s="130"/>
      <c r="VXG171" s="70"/>
      <c r="VXH171" s="104"/>
      <c r="VXI171" s="105"/>
      <c r="VXJ171" s="106"/>
      <c r="VXK171" s="107"/>
      <c r="VXL171" s="108"/>
      <c r="VXM171" s="129"/>
      <c r="VXN171" s="130"/>
      <c r="VXO171" s="70"/>
      <c r="VXP171" s="104"/>
      <c r="VXQ171" s="105"/>
      <c r="VXR171" s="106"/>
      <c r="VXS171" s="107"/>
      <c r="VXT171" s="108"/>
      <c r="VXU171" s="129"/>
      <c r="VXV171" s="130"/>
      <c r="VXW171" s="70"/>
      <c r="VXX171" s="104"/>
      <c r="VXY171" s="105"/>
      <c r="VXZ171" s="106"/>
      <c r="VYA171" s="107"/>
      <c r="VYB171" s="108"/>
      <c r="VYC171" s="129"/>
      <c r="VYD171" s="130"/>
      <c r="VYE171" s="70"/>
      <c r="VYF171" s="104"/>
      <c r="VYG171" s="105"/>
      <c r="VYH171" s="106"/>
      <c r="VYI171" s="107"/>
      <c r="VYJ171" s="108"/>
      <c r="VYK171" s="129"/>
      <c r="VYL171" s="130"/>
      <c r="VYM171" s="70"/>
      <c r="VYN171" s="104"/>
      <c r="VYO171" s="105"/>
      <c r="VYP171" s="106"/>
      <c r="VYQ171" s="107"/>
      <c r="VYR171" s="108"/>
      <c r="VYS171" s="129"/>
      <c r="VYT171" s="130"/>
      <c r="VYU171" s="70"/>
      <c r="VYV171" s="104"/>
      <c r="VYW171" s="105"/>
      <c r="VYX171" s="106"/>
      <c r="VYY171" s="107"/>
      <c r="VYZ171" s="108"/>
      <c r="VZA171" s="129"/>
      <c r="VZB171" s="130"/>
      <c r="VZC171" s="70"/>
      <c r="VZD171" s="104"/>
      <c r="VZE171" s="105"/>
      <c r="VZF171" s="106"/>
      <c r="VZG171" s="107"/>
      <c r="VZH171" s="108"/>
      <c r="VZI171" s="129"/>
      <c r="VZJ171" s="130"/>
      <c r="VZK171" s="70"/>
      <c r="VZL171" s="104"/>
      <c r="VZM171" s="105"/>
      <c r="VZN171" s="106"/>
      <c r="VZO171" s="107"/>
      <c r="VZP171" s="108"/>
      <c r="VZQ171" s="129"/>
      <c r="VZR171" s="130"/>
      <c r="VZS171" s="70"/>
      <c r="VZT171" s="104"/>
      <c r="VZU171" s="105"/>
      <c r="VZV171" s="106"/>
      <c r="VZW171" s="107"/>
      <c r="VZX171" s="108"/>
      <c r="VZY171" s="129"/>
      <c r="VZZ171" s="130"/>
      <c r="WAA171" s="70"/>
      <c r="WAB171" s="104"/>
      <c r="WAC171" s="105"/>
      <c r="WAD171" s="106"/>
      <c r="WAE171" s="107"/>
      <c r="WAF171" s="108"/>
      <c r="WAG171" s="129"/>
      <c r="WAH171" s="130"/>
      <c r="WAI171" s="70"/>
      <c r="WAJ171" s="104"/>
      <c r="WAK171" s="105"/>
      <c r="WAL171" s="106"/>
      <c r="WAM171" s="107"/>
      <c r="WAN171" s="108"/>
      <c r="WAO171" s="129"/>
      <c r="WAP171" s="130"/>
      <c r="WAQ171" s="70"/>
      <c r="WAR171" s="104"/>
      <c r="WAS171" s="105"/>
      <c r="WAT171" s="106"/>
      <c r="WAU171" s="107"/>
      <c r="WAV171" s="108"/>
      <c r="WAW171" s="129"/>
      <c r="WAX171" s="130"/>
      <c r="WAY171" s="70"/>
      <c r="WAZ171" s="104"/>
      <c r="WBA171" s="105"/>
      <c r="WBB171" s="106"/>
      <c r="WBC171" s="107"/>
      <c r="WBD171" s="108"/>
      <c r="WBE171" s="129"/>
      <c r="WBF171" s="130"/>
      <c r="WBG171" s="70"/>
      <c r="WBH171" s="104"/>
      <c r="WBI171" s="105"/>
      <c r="WBJ171" s="106"/>
      <c r="WBK171" s="107"/>
      <c r="WBL171" s="108"/>
      <c r="WBM171" s="129"/>
      <c r="WBN171" s="130"/>
      <c r="WBO171" s="70"/>
      <c r="WBP171" s="104"/>
      <c r="WBQ171" s="105"/>
      <c r="WBR171" s="106"/>
      <c r="WBS171" s="107"/>
      <c r="WBT171" s="108"/>
      <c r="WBU171" s="129"/>
      <c r="WBV171" s="130"/>
      <c r="WBW171" s="70"/>
      <c r="WBX171" s="104"/>
      <c r="WBY171" s="105"/>
      <c r="WBZ171" s="106"/>
      <c r="WCA171" s="107"/>
      <c r="WCB171" s="108"/>
      <c r="WCC171" s="129"/>
      <c r="WCD171" s="130"/>
      <c r="WCE171" s="70"/>
      <c r="WCF171" s="104"/>
      <c r="WCG171" s="105"/>
      <c r="WCH171" s="106"/>
      <c r="WCI171" s="107"/>
      <c r="WCJ171" s="108"/>
      <c r="WCK171" s="129"/>
      <c r="WCL171" s="130"/>
      <c r="WCM171" s="70"/>
      <c r="WCN171" s="104"/>
      <c r="WCO171" s="105"/>
      <c r="WCP171" s="106"/>
      <c r="WCQ171" s="107"/>
      <c r="WCR171" s="108"/>
      <c r="WCS171" s="129"/>
      <c r="WCT171" s="130"/>
      <c r="WCU171" s="70"/>
      <c r="WCV171" s="104"/>
      <c r="WCW171" s="105"/>
      <c r="WCX171" s="106"/>
      <c r="WCY171" s="107"/>
      <c r="WCZ171" s="108"/>
      <c r="WDA171" s="129"/>
      <c r="WDB171" s="130"/>
      <c r="WDC171" s="70"/>
      <c r="WDD171" s="104"/>
      <c r="WDE171" s="105"/>
      <c r="WDF171" s="106"/>
      <c r="WDG171" s="107"/>
      <c r="WDH171" s="108"/>
      <c r="WDI171" s="129"/>
      <c r="WDJ171" s="130"/>
      <c r="WDK171" s="70"/>
      <c r="WDL171" s="104"/>
      <c r="WDM171" s="105"/>
      <c r="WDN171" s="106"/>
      <c r="WDO171" s="107"/>
      <c r="WDP171" s="108"/>
      <c r="WDQ171" s="129"/>
      <c r="WDR171" s="130"/>
      <c r="WDS171" s="70"/>
      <c r="WDT171" s="104"/>
      <c r="WDU171" s="105"/>
      <c r="WDV171" s="106"/>
      <c r="WDW171" s="107"/>
      <c r="WDX171" s="108"/>
      <c r="WDY171" s="129"/>
      <c r="WDZ171" s="130"/>
      <c r="WEA171" s="70"/>
      <c r="WEB171" s="104"/>
      <c r="WEC171" s="105"/>
      <c r="WED171" s="106"/>
      <c r="WEE171" s="107"/>
      <c r="WEF171" s="108"/>
      <c r="WEG171" s="129"/>
      <c r="WEH171" s="130"/>
      <c r="WEI171" s="70"/>
      <c r="WEJ171" s="104"/>
      <c r="WEK171" s="105"/>
      <c r="WEL171" s="106"/>
      <c r="WEM171" s="107"/>
      <c r="WEN171" s="108"/>
      <c r="WEO171" s="129"/>
      <c r="WEP171" s="130"/>
      <c r="WEQ171" s="70"/>
      <c r="WER171" s="104"/>
      <c r="WES171" s="105"/>
      <c r="WET171" s="106"/>
      <c r="WEU171" s="107"/>
      <c r="WEV171" s="108"/>
      <c r="WEW171" s="129"/>
      <c r="WEX171" s="130"/>
      <c r="WEY171" s="70"/>
      <c r="WEZ171" s="104"/>
      <c r="WFA171" s="105"/>
      <c r="WFB171" s="106"/>
      <c r="WFC171" s="107"/>
      <c r="WFD171" s="108"/>
      <c r="WFE171" s="129"/>
      <c r="WFF171" s="130"/>
      <c r="WFG171" s="70"/>
      <c r="WFH171" s="104"/>
      <c r="WFI171" s="105"/>
      <c r="WFJ171" s="106"/>
      <c r="WFK171" s="107"/>
      <c r="WFL171" s="108"/>
      <c r="WFM171" s="129"/>
      <c r="WFN171" s="130"/>
      <c r="WFO171" s="70"/>
      <c r="WFP171" s="104"/>
      <c r="WFQ171" s="105"/>
      <c r="WFR171" s="106"/>
      <c r="WFS171" s="107"/>
      <c r="WFT171" s="108"/>
      <c r="WFU171" s="129"/>
      <c r="WFV171" s="130"/>
      <c r="WFW171" s="70"/>
      <c r="WFX171" s="104"/>
      <c r="WFY171" s="105"/>
      <c r="WFZ171" s="106"/>
      <c r="WGA171" s="107"/>
      <c r="WGB171" s="108"/>
      <c r="WGC171" s="129"/>
      <c r="WGD171" s="130"/>
      <c r="WGE171" s="70"/>
      <c r="WGF171" s="104"/>
      <c r="WGG171" s="105"/>
      <c r="WGH171" s="106"/>
      <c r="WGI171" s="107"/>
      <c r="WGJ171" s="108"/>
      <c r="WGK171" s="129"/>
      <c r="WGL171" s="130"/>
      <c r="WGM171" s="70"/>
      <c r="WGN171" s="104"/>
      <c r="WGO171" s="105"/>
      <c r="WGP171" s="106"/>
      <c r="WGQ171" s="107"/>
      <c r="WGR171" s="108"/>
      <c r="WGS171" s="129"/>
      <c r="WGT171" s="130"/>
      <c r="WGU171" s="70"/>
      <c r="WGV171" s="104"/>
      <c r="WGW171" s="105"/>
      <c r="WGX171" s="106"/>
      <c r="WGY171" s="107"/>
      <c r="WGZ171" s="108"/>
      <c r="WHA171" s="129"/>
      <c r="WHB171" s="130"/>
      <c r="WHC171" s="70"/>
      <c r="WHD171" s="104"/>
      <c r="WHE171" s="105"/>
      <c r="WHF171" s="106"/>
      <c r="WHG171" s="107"/>
      <c r="WHH171" s="108"/>
      <c r="WHI171" s="129"/>
      <c r="WHJ171" s="130"/>
      <c r="WHK171" s="70"/>
      <c r="WHL171" s="104"/>
      <c r="WHM171" s="105"/>
      <c r="WHN171" s="106"/>
      <c r="WHO171" s="107"/>
      <c r="WHP171" s="108"/>
      <c r="WHQ171" s="129"/>
      <c r="WHR171" s="130"/>
      <c r="WHS171" s="70"/>
      <c r="WHT171" s="104"/>
      <c r="WHU171" s="105"/>
      <c r="WHV171" s="106"/>
      <c r="WHW171" s="107"/>
      <c r="WHX171" s="108"/>
      <c r="WHY171" s="129"/>
      <c r="WHZ171" s="130"/>
      <c r="WIA171" s="70"/>
      <c r="WIB171" s="104"/>
      <c r="WIC171" s="105"/>
      <c r="WID171" s="106"/>
      <c r="WIE171" s="107"/>
      <c r="WIF171" s="108"/>
      <c r="WIG171" s="129"/>
      <c r="WIH171" s="130"/>
      <c r="WII171" s="70"/>
      <c r="WIJ171" s="104"/>
      <c r="WIK171" s="105"/>
      <c r="WIL171" s="106"/>
      <c r="WIM171" s="107"/>
      <c r="WIN171" s="108"/>
      <c r="WIO171" s="129"/>
      <c r="WIP171" s="130"/>
      <c r="WIQ171" s="70"/>
      <c r="WIR171" s="104"/>
      <c r="WIS171" s="105"/>
      <c r="WIT171" s="106"/>
      <c r="WIU171" s="107"/>
      <c r="WIV171" s="108"/>
      <c r="WIW171" s="129"/>
      <c r="WIX171" s="130"/>
      <c r="WIY171" s="70"/>
      <c r="WIZ171" s="104"/>
      <c r="WJA171" s="105"/>
      <c r="WJB171" s="106"/>
      <c r="WJC171" s="107"/>
      <c r="WJD171" s="108"/>
      <c r="WJE171" s="129"/>
      <c r="WJF171" s="130"/>
      <c r="WJG171" s="70"/>
      <c r="WJH171" s="104"/>
      <c r="WJI171" s="105"/>
      <c r="WJJ171" s="106"/>
      <c r="WJK171" s="107"/>
      <c r="WJL171" s="108"/>
      <c r="WJM171" s="129"/>
      <c r="WJN171" s="130"/>
      <c r="WJO171" s="70"/>
      <c r="WJP171" s="104"/>
      <c r="WJQ171" s="105"/>
      <c r="WJR171" s="106"/>
      <c r="WJS171" s="107"/>
      <c r="WJT171" s="108"/>
      <c r="WJU171" s="129"/>
      <c r="WJV171" s="130"/>
      <c r="WJW171" s="70"/>
      <c r="WJX171" s="104"/>
      <c r="WJY171" s="105"/>
      <c r="WJZ171" s="106"/>
      <c r="WKA171" s="107"/>
      <c r="WKB171" s="108"/>
      <c r="WKC171" s="129"/>
      <c r="WKD171" s="130"/>
      <c r="WKE171" s="70"/>
      <c r="WKF171" s="104"/>
      <c r="WKG171" s="105"/>
      <c r="WKH171" s="106"/>
      <c r="WKI171" s="107"/>
      <c r="WKJ171" s="108"/>
      <c r="WKK171" s="129"/>
      <c r="WKL171" s="130"/>
      <c r="WKM171" s="70"/>
      <c r="WKN171" s="104"/>
      <c r="WKO171" s="105"/>
      <c r="WKP171" s="106"/>
      <c r="WKQ171" s="107"/>
      <c r="WKR171" s="108"/>
      <c r="WKS171" s="129"/>
      <c r="WKT171" s="130"/>
      <c r="WKU171" s="70"/>
      <c r="WKV171" s="104"/>
      <c r="WKW171" s="105"/>
      <c r="WKX171" s="106"/>
      <c r="WKY171" s="107"/>
      <c r="WKZ171" s="108"/>
      <c r="WLA171" s="129"/>
      <c r="WLB171" s="130"/>
      <c r="WLC171" s="70"/>
      <c r="WLD171" s="104"/>
      <c r="WLE171" s="105"/>
      <c r="WLF171" s="106"/>
      <c r="WLG171" s="107"/>
      <c r="WLH171" s="108"/>
      <c r="WLI171" s="129"/>
      <c r="WLJ171" s="130"/>
      <c r="WLK171" s="70"/>
      <c r="WLL171" s="104"/>
      <c r="WLM171" s="105"/>
      <c r="WLN171" s="106"/>
      <c r="WLO171" s="107"/>
      <c r="WLP171" s="108"/>
      <c r="WLQ171" s="129"/>
      <c r="WLR171" s="130"/>
      <c r="WLS171" s="70"/>
      <c r="WLT171" s="104"/>
      <c r="WLU171" s="105"/>
      <c r="WLV171" s="106"/>
      <c r="WLW171" s="107"/>
      <c r="WLX171" s="108"/>
      <c r="WLY171" s="129"/>
      <c r="WLZ171" s="130"/>
      <c r="WMA171" s="70"/>
      <c r="WMB171" s="104"/>
      <c r="WMC171" s="105"/>
      <c r="WMD171" s="106"/>
      <c r="WME171" s="107"/>
      <c r="WMF171" s="108"/>
      <c r="WMG171" s="129"/>
      <c r="WMH171" s="130"/>
      <c r="WMI171" s="70"/>
      <c r="WMJ171" s="104"/>
      <c r="WMK171" s="105"/>
      <c r="WML171" s="106"/>
      <c r="WMM171" s="107"/>
      <c r="WMN171" s="108"/>
      <c r="WMO171" s="129"/>
      <c r="WMP171" s="130"/>
      <c r="WMQ171" s="70"/>
      <c r="WMR171" s="104"/>
      <c r="WMS171" s="105"/>
      <c r="WMT171" s="106"/>
      <c r="WMU171" s="107"/>
      <c r="WMV171" s="108"/>
      <c r="WMW171" s="129"/>
      <c r="WMX171" s="130"/>
      <c r="WMY171" s="70"/>
      <c r="WMZ171" s="104"/>
      <c r="WNA171" s="105"/>
      <c r="WNB171" s="106"/>
      <c r="WNC171" s="107"/>
      <c r="WND171" s="108"/>
      <c r="WNE171" s="129"/>
      <c r="WNF171" s="130"/>
      <c r="WNG171" s="70"/>
      <c r="WNH171" s="104"/>
      <c r="WNI171" s="105"/>
      <c r="WNJ171" s="106"/>
      <c r="WNK171" s="107"/>
      <c r="WNL171" s="108"/>
      <c r="WNM171" s="129"/>
      <c r="WNN171" s="130"/>
      <c r="WNO171" s="70"/>
      <c r="WNP171" s="104"/>
      <c r="WNQ171" s="105"/>
      <c r="WNR171" s="106"/>
      <c r="WNS171" s="107"/>
      <c r="WNT171" s="108"/>
      <c r="WNU171" s="129"/>
      <c r="WNV171" s="130"/>
      <c r="WNW171" s="70"/>
      <c r="WNX171" s="104"/>
      <c r="WNY171" s="105"/>
      <c r="WNZ171" s="106"/>
      <c r="WOA171" s="107"/>
      <c r="WOB171" s="108"/>
      <c r="WOC171" s="129"/>
      <c r="WOD171" s="130"/>
      <c r="WOE171" s="70"/>
      <c r="WOF171" s="104"/>
      <c r="WOG171" s="105"/>
      <c r="WOH171" s="106"/>
      <c r="WOI171" s="107"/>
      <c r="WOJ171" s="108"/>
      <c r="WOK171" s="129"/>
      <c r="WOL171" s="130"/>
      <c r="WOM171" s="70"/>
      <c r="WON171" s="104"/>
      <c r="WOO171" s="105"/>
      <c r="WOP171" s="106"/>
      <c r="WOQ171" s="107"/>
      <c r="WOR171" s="108"/>
      <c r="WOS171" s="129"/>
      <c r="WOT171" s="130"/>
      <c r="WOU171" s="70"/>
      <c r="WOV171" s="104"/>
      <c r="WOW171" s="105"/>
      <c r="WOX171" s="106"/>
      <c r="WOY171" s="107"/>
      <c r="WOZ171" s="108"/>
      <c r="WPA171" s="129"/>
      <c r="WPB171" s="130"/>
      <c r="WPC171" s="70"/>
      <c r="WPD171" s="104"/>
      <c r="WPE171" s="105"/>
      <c r="WPF171" s="106"/>
      <c r="WPG171" s="107"/>
      <c r="WPH171" s="108"/>
      <c r="WPI171" s="129"/>
      <c r="WPJ171" s="130"/>
      <c r="WPK171" s="70"/>
      <c r="WPL171" s="104"/>
      <c r="WPM171" s="105"/>
      <c r="WPN171" s="106"/>
      <c r="WPO171" s="107"/>
      <c r="WPP171" s="108"/>
      <c r="WPQ171" s="129"/>
      <c r="WPR171" s="130"/>
      <c r="WPS171" s="70"/>
      <c r="WPT171" s="104"/>
      <c r="WPU171" s="105"/>
      <c r="WPV171" s="106"/>
      <c r="WPW171" s="107"/>
      <c r="WPX171" s="108"/>
      <c r="WPY171" s="129"/>
      <c r="WPZ171" s="130"/>
      <c r="WQA171" s="70"/>
      <c r="WQB171" s="104"/>
      <c r="WQC171" s="105"/>
      <c r="WQD171" s="106"/>
      <c r="WQE171" s="107"/>
      <c r="WQF171" s="108"/>
      <c r="WQG171" s="129"/>
      <c r="WQH171" s="130"/>
      <c r="WQI171" s="70"/>
      <c r="WQJ171" s="104"/>
      <c r="WQK171" s="105"/>
      <c r="WQL171" s="106"/>
      <c r="WQM171" s="107"/>
      <c r="WQN171" s="108"/>
      <c r="WQO171" s="129"/>
      <c r="WQP171" s="130"/>
      <c r="WQQ171" s="70"/>
      <c r="WQR171" s="104"/>
      <c r="WQS171" s="105"/>
      <c r="WQT171" s="106"/>
      <c r="WQU171" s="107"/>
      <c r="WQV171" s="108"/>
      <c r="WQW171" s="129"/>
      <c r="WQX171" s="130"/>
      <c r="WQY171" s="70"/>
      <c r="WQZ171" s="104"/>
      <c r="WRA171" s="105"/>
      <c r="WRB171" s="106"/>
      <c r="WRC171" s="107"/>
      <c r="WRD171" s="108"/>
      <c r="WRE171" s="129"/>
      <c r="WRF171" s="130"/>
      <c r="WRG171" s="70"/>
      <c r="WRH171" s="104"/>
      <c r="WRI171" s="105"/>
      <c r="WRJ171" s="106"/>
      <c r="WRK171" s="107"/>
      <c r="WRL171" s="108"/>
      <c r="WRM171" s="129"/>
      <c r="WRN171" s="130"/>
      <c r="WRO171" s="70"/>
      <c r="WRP171" s="104"/>
      <c r="WRQ171" s="105"/>
      <c r="WRR171" s="106"/>
      <c r="WRS171" s="107"/>
      <c r="WRT171" s="108"/>
      <c r="WRU171" s="129"/>
      <c r="WRV171" s="130"/>
      <c r="WRW171" s="70"/>
      <c r="WRX171" s="104"/>
      <c r="WRY171" s="105"/>
      <c r="WRZ171" s="106"/>
      <c r="WSA171" s="107"/>
      <c r="WSB171" s="108"/>
      <c r="WSC171" s="129"/>
      <c r="WSD171" s="130"/>
      <c r="WSE171" s="70"/>
      <c r="WSF171" s="104"/>
      <c r="WSG171" s="105"/>
      <c r="WSH171" s="106"/>
      <c r="WSI171" s="107"/>
      <c r="WSJ171" s="108"/>
      <c r="WSK171" s="129"/>
      <c r="WSL171" s="130"/>
      <c r="WSM171" s="70"/>
      <c r="WSN171" s="104"/>
      <c r="WSO171" s="105"/>
      <c r="WSP171" s="106"/>
      <c r="WSQ171" s="107"/>
      <c r="WSR171" s="108"/>
      <c r="WSS171" s="129"/>
      <c r="WST171" s="130"/>
      <c r="WSU171" s="70"/>
      <c r="WSV171" s="104"/>
      <c r="WSW171" s="105"/>
      <c r="WSX171" s="106"/>
      <c r="WSY171" s="107"/>
      <c r="WSZ171" s="108"/>
      <c r="WTA171" s="129"/>
      <c r="WTB171" s="130"/>
      <c r="WTC171" s="70"/>
      <c r="WTD171" s="104"/>
      <c r="WTE171" s="105"/>
      <c r="WTF171" s="106"/>
      <c r="WTG171" s="107"/>
      <c r="WTH171" s="108"/>
      <c r="WTI171" s="129"/>
      <c r="WTJ171" s="130"/>
      <c r="WTK171" s="70"/>
      <c r="WTL171" s="104"/>
      <c r="WTM171" s="105"/>
      <c r="WTN171" s="106"/>
      <c r="WTO171" s="107"/>
      <c r="WTP171" s="108"/>
      <c r="WTQ171" s="129"/>
      <c r="WTR171" s="130"/>
      <c r="WTS171" s="70"/>
      <c r="WTT171" s="104"/>
      <c r="WTU171" s="105"/>
      <c r="WTV171" s="106"/>
      <c r="WTW171" s="107"/>
      <c r="WTX171" s="108"/>
      <c r="WTY171" s="129"/>
      <c r="WTZ171" s="130"/>
      <c r="WUA171" s="70"/>
      <c r="WUB171" s="104"/>
      <c r="WUC171" s="105"/>
      <c r="WUD171" s="106"/>
      <c r="WUE171" s="107"/>
      <c r="WUF171" s="108"/>
      <c r="WUG171" s="129"/>
      <c r="WUH171" s="130"/>
      <c r="WUI171" s="70"/>
      <c r="WUJ171" s="104"/>
      <c r="WUK171" s="105"/>
      <c r="WUL171" s="106"/>
      <c r="WUM171" s="107"/>
      <c r="WUN171" s="108"/>
      <c r="WUO171" s="129"/>
      <c r="WUP171" s="130"/>
      <c r="WUQ171" s="70"/>
      <c r="WUR171" s="104"/>
      <c r="WUS171" s="105"/>
      <c r="WUT171" s="106"/>
      <c r="WUU171" s="107"/>
      <c r="WUV171" s="108"/>
      <c r="WUW171" s="129"/>
      <c r="WUX171" s="130"/>
      <c r="WUY171" s="70"/>
      <c r="WUZ171" s="104"/>
      <c r="WVA171" s="105"/>
      <c r="WVB171" s="106"/>
      <c r="WVC171" s="107"/>
      <c r="WVD171" s="108"/>
      <c r="WVE171" s="129"/>
      <c r="WVF171" s="130"/>
      <c r="WVG171" s="70"/>
      <c r="WVH171" s="104"/>
      <c r="WVI171" s="105"/>
      <c r="WVJ171" s="106"/>
      <c r="WVK171" s="107"/>
      <c r="WVL171" s="108"/>
      <c r="WVM171" s="129"/>
      <c r="WVN171" s="130"/>
      <c r="WVO171" s="70"/>
      <c r="WVP171" s="104"/>
      <c r="WVQ171" s="105"/>
      <c r="WVR171" s="106"/>
      <c r="WVS171" s="107"/>
      <c r="WVT171" s="108"/>
      <c r="WVU171" s="129"/>
      <c r="WVV171" s="130"/>
      <c r="WVW171" s="70"/>
      <c r="WVX171" s="104"/>
      <c r="WVY171" s="105"/>
      <c r="WVZ171" s="106"/>
      <c r="WWA171" s="107"/>
      <c r="WWB171" s="108"/>
      <c r="WWC171" s="129"/>
      <c r="WWD171" s="130"/>
      <c r="WWE171" s="70"/>
      <c r="WWF171" s="104"/>
      <c r="WWG171" s="105"/>
      <c r="WWH171" s="106"/>
      <c r="WWI171" s="107"/>
      <c r="WWJ171" s="108"/>
      <c r="WWK171" s="129"/>
      <c r="WWL171" s="130"/>
      <c r="WWM171" s="70"/>
      <c r="WWN171" s="104"/>
      <c r="WWO171" s="105"/>
      <c r="WWP171" s="106"/>
      <c r="WWQ171" s="107"/>
      <c r="WWR171" s="108"/>
      <c r="WWS171" s="129"/>
      <c r="WWT171" s="130"/>
      <c r="WWU171" s="70"/>
      <c r="WWV171" s="104"/>
      <c r="WWW171" s="105"/>
      <c r="WWX171" s="106"/>
      <c r="WWY171" s="107"/>
      <c r="WWZ171" s="108"/>
      <c r="WXA171" s="129"/>
      <c r="WXB171" s="130"/>
      <c r="WXC171" s="70"/>
      <c r="WXD171" s="104"/>
      <c r="WXE171" s="105"/>
      <c r="WXF171" s="106"/>
      <c r="WXG171" s="107"/>
      <c r="WXH171" s="108"/>
      <c r="WXI171" s="129"/>
      <c r="WXJ171" s="130"/>
      <c r="WXK171" s="70"/>
      <c r="WXL171" s="104"/>
      <c r="WXM171" s="105"/>
      <c r="WXN171" s="106"/>
      <c r="WXO171" s="107"/>
      <c r="WXP171" s="108"/>
      <c r="WXQ171" s="129"/>
      <c r="WXR171" s="130"/>
      <c r="WXS171" s="70"/>
      <c r="WXT171" s="104"/>
      <c r="WXU171" s="105"/>
      <c r="WXV171" s="106"/>
      <c r="WXW171" s="107"/>
      <c r="WXX171" s="108"/>
      <c r="WXY171" s="129"/>
      <c r="WXZ171" s="130"/>
      <c r="WYA171" s="70"/>
      <c r="WYB171" s="104"/>
      <c r="WYC171" s="105"/>
      <c r="WYD171" s="106"/>
      <c r="WYE171" s="107"/>
      <c r="WYF171" s="108"/>
      <c r="WYG171" s="129"/>
      <c r="WYH171" s="130"/>
      <c r="WYI171" s="70"/>
      <c r="WYJ171" s="104"/>
      <c r="WYK171" s="105"/>
      <c r="WYL171" s="106"/>
      <c r="WYM171" s="107"/>
      <c r="WYN171" s="108"/>
      <c r="WYO171" s="129"/>
      <c r="WYP171" s="130"/>
      <c r="WYQ171" s="70"/>
      <c r="WYR171" s="104"/>
      <c r="WYS171" s="105"/>
      <c r="WYT171" s="106"/>
      <c r="WYU171" s="107"/>
      <c r="WYV171" s="108"/>
      <c r="WYW171" s="129"/>
      <c r="WYX171" s="130"/>
      <c r="WYY171" s="70"/>
      <c r="WYZ171" s="104"/>
      <c r="WZA171" s="105"/>
      <c r="WZB171" s="106"/>
      <c r="WZC171" s="107"/>
      <c r="WZD171" s="108"/>
      <c r="WZE171" s="129"/>
      <c r="WZF171" s="130"/>
      <c r="WZG171" s="70"/>
      <c r="WZH171" s="104"/>
      <c r="WZI171" s="105"/>
      <c r="WZJ171" s="106"/>
      <c r="WZK171" s="107"/>
      <c r="WZL171" s="108"/>
      <c r="WZM171" s="129"/>
      <c r="WZN171" s="130"/>
      <c r="WZO171" s="70"/>
      <c r="WZP171" s="104"/>
      <c r="WZQ171" s="105"/>
      <c r="WZR171" s="106"/>
      <c r="WZS171" s="107"/>
      <c r="WZT171" s="108"/>
      <c r="WZU171" s="129"/>
      <c r="WZV171" s="130"/>
      <c r="WZW171" s="70"/>
      <c r="WZX171" s="104"/>
      <c r="WZY171" s="105"/>
      <c r="WZZ171" s="106"/>
      <c r="XAA171" s="107"/>
      <c r="XAB171" s="108"/>
      <c r="XAC171" s="129"/>
      <c r="XAD171" s="130"/>
      <c r="XAE171" s="70"/>
      <c r="XAF171" s="104"/>
      <c r="XAG171" s="105"/>
      <c r="XAH171" s="106"/>
      <c r="XAI171" s="107"/>
      <c r="XAJ171" s="108"/>
      <c r="XAK171" s="129"/>
      <c r="XAL171" s="130"/>
      <c r="XAM171" s="70"/>
      <c r="XAN171" s="104"/>
      <c r="XAO171" s="105"/>
      <c r="XAP171" s="106"/>
      <c r="XAQ171" s="107"/>
      <c r="XAR171" s="108"/>
      <c r="XAS171" s="129"/>
      <c r="XAT171" s="130"/>
      <c r="XAU171" s="70"/>
      <c r="XAV171" s="104"/>
      <c r="XAW171" s="105"/>
      <c r="XAX171" s="106"/>
      <c r="XAY171" s="107"/>
      <c r="XAZ171" s="108"/>
      <c r="XBA171" s="129"/>
      <c r="XBB171" s="130"/>
      <c r="XBC171" s="70"/>
      <c r="XBD171" s="104"/>
      <c r="XBE171" s="105"/>
      <c r="XBF171" s="106"/>
      <c r="XBG171" s="107"/>
      <c r="XBH171" s="108"/>
      <c r="XBI171" s="129"/>
      <c r="XBJ171" s="130"/>
      <c r="XBK171" s="70"/>
      <c r="XBL171" s="104"/>
      <c r="XBM171" s="105"/>
      <c r="XBN171" s="106"/>
      <c r="XBO171" s="107"/>
      <c r="XBP171" s="108"/>
      <c r="XBQ171" s="129"/>
      <c r="XBR171" s="130"/>
      <c r="XBS171" s="70"/>
      <c r="XBT171" s="104"/>
      <c r="XBU171" s="105"/>
      <c r="XBV171" s="106"/>
      <c r="XBW171" s="107"/>
      <c r="XBX171" s="108"/>
      <c r="XBY171" s="129"/>
      <c r="XBZ171" s="130"/>
      <c r="XCA171" s="70"/>
      <c r="XCB171" s="104"/>
      <c r="XCC171" s="105"/>
      <c r="XCD171" s="106"/>
      <c r="XCE171" s="107"/>
      <c r="XCF171" s="108"/>
      <c r="XCG171" s="129"/>
      <c r="XCH171" s="130"/>
      <c r="XCI171" s="70"/>
      <c r="XCJ171" s="104"/>
      <c r="XCK171" s="105"/>
      <c r="XCL171" s="106"/>
      <c r="XCM171" s="107"/>
      <c r="XCN171" s="108"/>
      <c r="XCO171" s="129"/>
      <c r="XCP171" s="130"/>
      <c r="XCQ171" s="70"/>
      <c r="XCR171" s="104"/>
      <c r="XCS171" s="105"/>
      <c r="XCT171" s="106"/>
      <c r="XCU171" s="107"/>
      <c r="XCV171" s="108"/>
      <c r="XCW171" s="129"/>
      <c r="XCX171" s="130"/>
      <c r="XCY171" s="70"/>
      <c r="XCZ171" s="104"/>
      <c r="XDA171" s="105"/>
      <c r="XDB171" s="106"/>
      <c r="XDC171" s="107"/>
      <c r="XDD171" s="108"/>
      <c r="XDE171" s="129"/>
      <c r="XDF171" s="130"/>
      <c r="XDG171" s="70"/>
      <c r="XDH171" s="104"/>
      <c r="XDI171" s="105"/>
      <c r="XDJ171" s="106"/>
      <c r="XDK171" s="107"/>
      <c r="XDL171" s="108"/>
      <c r="XDM171" s="129"/>
      <c r="XDN171" s="130"/>
      <c r="XDO171" s="70"/>
      <c r="XDP171" s="104"/>
      <c r="XDQ171" s="105"/>
      <c r="XDR171" s="106"/>
      <c r="XDS171" s="107"/>
      <c r="XDT171" s="108"/>
      <c r="XDU171" s="129"/>
      <c r="XDV171" s="130"/>
      <c r="XDW171" s="70"/>
      <c r="XDX171" s="104"/>
      <c r="XDY171" s="105"/>
      <c r="XDZ171" s="106"/>
      <c r="XEA171" s="107"/>
      <c r="XEB171" s="108"/>
      <c r="XEC171" s="129"/>
      <c r="XED171" s="130"/>
      <c r="XEE171" s="70"/>
      <c r="XEF171" s="104"/>
      <c r="XEG171" s="105"/>
      <c r="XEH171" s="106"/>
      <c r="XEI171" s="107"/>
      <c r="XEJ171" s="108"/>
      <c r="XEK171" s="129"/>
      <c r="XEL171" s="130"/>
      <c r="XEM171" s="70"/>
      <c r="XEN171" s="104"/>
      <c r="XEO171" s="105"/>
      <c r="XEP171" s="106"/>
      <c r="XEQ171" s="107"/>
      <c r="XER171" s="108"/>
      <c r="XES171" s="129"/>
      <c r="XET171" s="130"/>
    </row>
    <row r="172" spans="1:16374" ht="13.5" hidden="1" thickBot="1">
      <c r="A172" s="70"/>
      <c r="B172" s="117"/>
      <c r="C172" s="109"/>
      <c r="D172" s="106"/>
      <c r="E172" s="108"/>
      <c r="F172" s="108"/>
      <c r="G172" s="72"/>
      <c r="H172" s="128"/>
      <c r="I172" s="105"/>
      <c r="J172" s="106"/>
      <c r="K172" s="107"/>
      <c r="L172" s="108"/>
      <c r="M172" s="129"/>
      <c r="N172" s="130"/>
      <c r="O172" s="70"/>
      <c r="P172" s="104"/>
      <c r="Q172" s="105"/>
      <c r="R172" s="106"/>
      <c r="S172" s="107"/>
      <c r="T172" s="108"/>
      <c r="U172" s="129"/>
      <c r="V172" s="130"/>
      <c r="W172" s="70"/>
      <c r="X172" s="104"/>
      <c r="Y172" s="105"/>
      <c r="Z172" s="106"/>
      <c r="AA172" s="107"/>
      <c r="AB172" s="108"/>
      <c r="AC172" s="129"/>
      <c r="AD172" s="130"/>
      <c r="AE172" s="70"/>
      <c r="AF172" s="104"/>
      <c r="AG172" s="105"/>
      <c r="AH172" s="106"/>
      <c r="AI172" s="107"/>
      <c r="AJ172" s="108"/>
      <c r="AK172" s="129"/>
      <c r="AL172" s="130"/>
      <c r="AM172" s="70"/>
      <c r="AN172" s="104"/>
      <c r="AO172" s="105"/>
      <c r="AP172" s="106"/>
      <c r="AQ172" s="107"/>
      <c r="AR172" s="108"/>
      <c r="AS172" s="129"/>
      <c r="AT172" s="130"/>
      <c r="AU172" s="70"/>
      <c r="AV172" s="104"/>
      <c r="AW172" s="105"/>
      <c r="AX172" s="106"/>
      <c r="AY172" s="107"/>
      <c r="AZ172" s="108"/>
      <c r="BA172" s="129"/>
      <c r="BB172" s="130"/>
      <c r="BC172" s="70"/>
      <c r="BD172" s="104"/>
      <c r="BE172" s="105"/>
      <c r="BF172" s="106"/>
      <c r="BG172" s="107"/>
      <c r="BH172" s="108"/>
      <c r="BI172" s="129"/>
      <c r="BJ172" s="130"/>
      <c r="BK172" s="70"/>
      <c r="BL172" s="104"/>
      <c r="BM172" s="105"/>
      <c r="BN172" s="106"/>
      <c r="BO172" s="107"/>
      <c r="BP172" s="108"/>
      <c r="BQ172" s="129"/>
      <c r="BR172" s="130"/>
      <c r="BS172" s="70"/>
      <c r="BT172" s="104"/>
      <c r="BU172" s="105"/>
      <c r="BV172" s="106"/>
      <c r="BW172" s="107"/>
      <c r="BX172" s="108"/>
      <c r="BY172" s="129"/>
      <c r="BZ172" s="130"/>
      <c r="CA172" s="70"/>
      <c r="CB172" s="104"/>
      <c r="CC172" s="105"/>
      <c r="CD172" s="106"/>
      <c r="CE172" s="107"/>
      <c r="CF172" s="108"/>
      <c r="CG172" s="129"/>
      <c r="CH172" s="130"/>
      <c r="CI172" s="70"/>
      <c r="CJ172" s="104"/>
      <c r="CK172" s="105"/>
      <c r="CL172" s="106"/>
      <c r="CM172" s="107"/>
      <c r="CN172" s="108"/>
      <c r="CO172" s="129"/>
      <c r="CP172" s="130"/>
      <c r="CQ172" s="70"/>
      <c r="CR172" s="104"/>
      <c r="CS172" s="105"/>
      <c r="CT172" s="106"/>
      <c r="CU172" s="107"/>
      <c r="CV172" s="108"/>
      <c r="CW172" s="129"/>
      <c r="CX172" s="130"/>
      <c r="CY172" s="70"/>
      <c r="CZ172" s="104"/>
      <c r="DA172" s="105"/>
      <c r="DB172" s="106"/>
      <c r="DC172" s="107"/>
      <c r="DD172" s="108"/>
      <c r="DE172" s="129"/>
      <c r="DF172" s="130"/>
      <c r="DG172" s="70"/>
      <c r="DH172" s="104"/>
      <c r="DI172" s="105"/>
      <c r="DJ172" s="106"/>
      <c r="DK172" s="107"/>
      <c r="DL172" s="108"/>
      <c r="DM172" s="129"/>
      <c r="DN172" s="130"/>
      <c r="DO172" s="70"/>
      <c r="DP172" s="104"/>
      <c r="DQ172" s="105"/>
      <c r="DR172" s="106"/>
      <c r="DS172" s="107"/>
      <c r="DT172" s="108"/>
      <c r="DU172" s="129"/>
      <c r="DV172" s="130"/>
      <c r="DW172" s="70"/>
      <c r="DX172" s="104"/>
      <c r="DY172" s="105"/>
      <c r="DZ172" s="106"/>
      <c r="EA172" s="107"/>
      <c r="EB172" s="108"/>
      <c r="EC172" s="129"/>
      <c r="ED172" s="130"/>
      <c r="EE172" s="70"/>
      <c r="EF172" s="104"/>
      <c r="EG172" s="105"/>
      <c r="EH172" s="106"/>
      <c r="EI172" s="107"/>
      <c r="EJ172" s="108"/>
      <c r="EK172" s="129"/>
      <c r="EL172" s="130"/>
      <c r="EM172" s="70"/>
      <c r="EN172" s="104"/>
      <c r="EO172" s="105"/>
      <c r="EP172" s="106"/>
      <c r="EQ172" s="107"/>
      <c r="ER172" s="108"/>
      <c r="ES172" s="129"/>
      <c r="ET172" s="130"/>
      <c r="EU172" s="70"/>
      <c r="EV172" s="104"/>
      <c r="EW172" s="105"/>
      <c r="EX172" s="106"/>
      <c r="EY172" s="107"/>
      <c r="EZ172" s="108"/>
      <c r="FA172" s="129"/>
      <c r="FB172" s="130"/>
      <c r="FC172" s="70"/>
      <c r="FD172" s="104"/>
      <c r="FE172" s="105"/>
      <c r="FF172" s="106"/>
      <c r="FG172" s="107"/>
      <c r="FH172" s="108"/>
      <c r="FI172" s="129"/>
      <c r="FJ172" s="130"/>
      <c r="FK172" s="70"/>
      <c r="FL172" s="104"/>
      <c r="FM172" s="105"/>
      <c r="FN172" s="106"/>
      <c r="FO172" s="107"/>
      <c r="FP172" s="108"/>
      <c r="FQ172" s="129"/>
      <c r="FR172" s="130"/>
      <c r="FS172" s="70"/>
      <c r="FT172" s="104"/>
      <c r="FU172" s="105"/>
      <c r="FV172" s="106"/>
      <c r="FW172" s="107"/>
      <c r="FX172" s="108"/>
      <c r="FY172" s="129"/>
      <c r="FZ172" s="130"/>
      <c r="GA172" s="70"/>
      <c r="GB172" s="104"/>
      <c r="GC172" s="105"/>
      <c r="GD172" s="106"/>
      <c r="GE172" s="107"/>
      <c r="GF172" s="108"/>
      <c r="GG172" s="129"/>
      <c r="GH172" s="130"/>
      <c r="GI172" s="70"/>
      <c r="GJ172" s="104"/>
      <c r="GK172" s="105"/>
      <c r="GL172" s="106"/>
      <c r="GM172" s="107"/>
      <c r="GN172" s="108"/>
      <c r="GO172" s="129"/>
      <c r="GP172" s="130"/>
      <c r="GQ172" s="70"/>
      <c r="GR172" s="104"/>
      <c r="GS172" s="105"/>
      <c r="GT172" s="106"/>
      <c r="GU172" s="107"/>
      <c r="GV172" s="108"/>
      <c r="GW172" s="129"/>
      <c r="GX172" s="130"/>
      <c r="GY172" s="70"/>
      <c r="GZ172" s="104"/>
      <c r="HA172" s="105"/>
      <c r="HB172" s="106"/>
      <c r="HC172" s="107"/>
      <c r="HD172" s="108"/>
      <c r="HE172" s="129"/>
      <c r="HF172" s="130"/>
      <c r="HG172" s="70"/>
      <c r="HH172" s="104"/>
      <c r="HI172" s="105"/>
      <c r="HJ172" s="106"/>
      <c r="HK172" s="107"/>
      <c r="HL172" s="108"/>
      <c r="HM172" s="129"/>
      <c r="HN172" s="130"/>
      <c r="HO172" s="70"/>
      <c r="HP172" s="104"/>
      <c r="HQ172" s="105"/>
      <c r="HR172" s="106"/>
      <c r="HS172" s="107"/>
      <c r="HT172" s="108"/>
      <c r="HU172" s="129"/>
      <c r="HV172" s="130"/>
      <c r="HW172" s="70"/>
      <c r="HX172" s="104"/>
      <c r="HY172" s="105"/>
      <c r="HZ172" s="106"/>
      <c r="IA172" s="107"/>
      <c r="IB172" s="108"/>
      <c r="IC172" s="129"/>
      <c r="ID172" s="130"/>
      <c r="IE172" s="70"/>
      <c r="IF172" s="104"/>
      <c r="IG172" s="105"/>
      <c r="IH172" s="106"/>
      <c r="II172" s="107"/>
      <c r="IJ172" s="108"/>
      <c r="IK172" s="129"/>
      <c r="IL172" s="130"/>
      <c r="IM172" s="70"/>
      <c r="IN172" s="104"/>
      <c r="IO172" s="105"/>
      <c r="IP172" s="106"/>
      <c r="IQ172" s="107"/>
      <c r="IR172" s="108"/>
      <c r="IS172" s="129"/>
      <c r="IT172" s="130"/>
      <c r="IU172" s="70"/>
      <c r="IV172" s="104"/>
      <c r="IW172" s="105"/>
      <c r="IX172" s="106"/>
      <c r="IY172" s="107"/>
      <c r="IZ172" s="108"/>
      <c r="JA172" s="129"/>
      <c r="JB172" s="130"/>
      <c r="JC172" s="70"/>
      <c r="JD172" s="104"/>
      <c r="JE172" s="105"/>
      <c r="JF172" s="106"/>
      <c r="JG172" s="107"/>
      <c r="JH172" s="108"/>
      <c r="JI172" s="129"/>
      <c r="JJ172" s="130"/>
      <c r="JK172" s="70"/>
      <c r="JL172" s="104"/>
      <c r="JM172" s="105"/>
      <c r="JN172" s="106"/>
      <c r="JO172" s="107"/>
      <c r="JP172" s="108"/>
      <c r="JQ172" s="129"/>
      <c r="JR172" s="130"/>
      <c r="JS172" s="70"/>
      <c r="JT172" s="104"/>
      <c r="JU172" s="105"/>
      <c r="JV172" s="106"/>
      <c r="JW172" s="107"/>
      <c r="JX172" s="108"/>
      <c r="JY172" s="129"/>
      <c r="JZ172" s="130"/>
      <c r="KA172" s="70"/>
      <c r="KB172" s="104"/>
      <c r="KC172" s="105"/>
      <c r="KD172" s="106"/>
      <c r="KE172" s="107"/>
      <c r="KF172" s="108"/>
      <c r="KG172" s="129"/>
      <c r="KH172" s="130"/>
      <c r="KI172" s="70"/>
      <c r="KJ172" s="104"/>
      <c r="KK172" s="105"/>
      <c r="KL172" s="106"/>
      <c r="KM172" s="107"/>
      <c r="KN172" s="108"/>
      <c r="KO172" s="129"/>
      <c r="KP172" s="130"/>
      <c r="KQ172" s="70"/>
      <c r="KR172" s="104"/>
      <c r="KS172" s="105"/>
      <c r="KT172" s="106"/>
      <c r="KU172" s="107"/>
      <c r="KV172" s="108"/>
      <c r="KW172" s="129"/>
      <c r="KX172" s="130"/>
      <c r="KY172" s="70"/>
      <c r="KZ172" s="104"/>
      <c r="LA172" s="105"/>
      <c r="LB172" s="106"/>
      <c r="LC172" s="107"/>
      <c r="LD172" s="108"/>
      <c r="LE172" s="129"/>
      <c r="LF172" s="130"/>
      <c r="LG172" s="70"/>
      <c r="LH172" s="104"/>
      <c r="LI172" s="105"/>
      <c r="LJ172" s="106"/>
      <c r="LK172" s="107"/>
      <c r="LL172" s="108"/>
      <c r="LM172" s="129"/>
      <c r="LN172" s="130"/>
      <c r="LO172" s="70"/>
      <c r="LP172" s="104"/>
      <c r="LQ172" s="105"/>
      <c r="LR172" s="106"/>
      <c r="LS172" s="107"/>
      <c r="LT172" s="108"/>
      <c r="LU172" s="129"/>
      <c r="LV172" s="130"/>
      <c r="LW172" s="70"/>
      <c r="LX172" s="104"/>
      <c r="LY172" s="105"/>
      <c r="LZ172" s="106"/>
      <c r="MA172" s="107"/>
      <c r="MB172" s="108"/>
      <c r="MC172" s="129"/>
      <c r="MD172" s="130"/>
      <c r="ME172" s="70"/>
      <c r="MF172" s="104"/>
      <c r="MG172" s="105"/>
      <c r="MH172" s="106"/>
      <c r="MI172" s="107"/>
      <c r="MJ172" s="108"/>
      <c r="MK172" s="129"/>
      <c r="ML172" s="130"/>
      <c r="MM172" s="70"/>
      <c r="MN172" s="104"/>
      <c r="MO172" s="105"/>
      <c r="MP172" s="106"/>
      <c r="MQ172" s="107"/>
      <c r="MR172" s="108"/>
      <c r="MS172" s="129"/>
      <c r="MT172" s="130"/>
      <c r="MU172" s="70"/>
      <c r="MV172" s="104"/>
      <c r="MW172" s="105"/>
      <c r="MX172" s="106"/>
      <c r="MY172" s="107"/>
      <c r="MZ172" s="108"/>
      <c r="NA172" s="129"/>
      <c r="NB172" s="130"/>
      <c r="NC172" s="70"/>
      <c r="ND172" s="104"/>
      <c r="NE172" s="105"/>
      <c r="NF172" s="106"/>
      <c r="NG172" s="107"/>
      <c r="NH172" s="108"/>
      <c r="NI172" s="129"/>
      <c r="NJ172" s="130"/>
      <c r="NK172" s="70"/>
      <c r="NL172" s="104"/>
      <c r="NM172" s="105"/>
      <c r="NN172" s="106"/>
      <c r="NO172" s="107"/>
      <c r="NP172" s="108"/>
      <c r="NQ172" s="129"/>
      <c r="NR172" s="130"/>
      <c r="NS172" s="70"/>
      <c r="NT172" s="104"/>
      <c r="NU172" s="105"/>
      <c r="NV172" s="106"/>
      <c r="NW172" s="107"/>
      <c r="NX172" s="108"/>
      <c r="NY172" s="129"/>
      <c r="NZ172" s="130"/>
      <c r="OA172" s="70"/>
      <c r="OB172" s="104"/>
      <c r="OC172" s="105"/>
      <c r="OD172" s="106"/>
      <c r="OE172" s="107"/>
      <c r="OF172" s="108"/>
      <c r="OG172" s="129"/>
      <c r="OH172" s="130"/>
      <c r="OI172" s="70"/>
      <c r="OJ172" s="104"/>
      <c r="OK172" s="105"/>
      <c r="OL172" s="106"/>
      <c r="OM172" s="107"/>
      <c r="ON172" s="108"/>
      <c r="OO172" s="129"/>
      <c r="OP172" s="130"/>
      <c r="OQ172" s="70"/>
      <c r="OR172" s="104"/>
      <c r="OS172" s="105"/>
      <c r="OT172" s="106"/>
      <c r="OU172" s="107"/>
      <c r="OV172" s="108"/>
      <c r="OW172" s="129"/>
      <c r="OX172" s="130"/>
      <c r="OY172" s="70"/>
      <c r="OZ172" s="104"/>
      <c r="PA172" s="105"/>
      <c r="PB172" s="106"/>
      <c r="PC172" s="107"/>
      <c r="PD172" s="108"/>
      <c r="PE172" s="129"/>
      <c r="PF172" s="130"/>
      <c r="PG172" s="70"/>
      <c r="PH172" s="104"/>
      <c r="PI172" s="105"/>
      <c r="PJ172" s="106"/>
      <c r="PK172" s="107"/>
      <c r="PL172" s="108"/>
      <c r="PM172" s="129"/>
      <c r="PN172" s="130"/>
      <c r="PO172" s="70"/>
      <c r="PP172" s="104"/>
      <c r="PQ172" s="105"/>
      <c r="PR172" s="106"/>
      <c r="PS172" s="107"/>
      <c r="PT172" s="108"/>
      <c r="PU172" s="129"/>
      <c r="PV172" s="130"/>
      <c r="PW172" s="70"/>
      <c r="PX172" s="104"/>
      <c r="PY172" s="105"/>
      <c r="PZ172" s="106"/>
      <c r="QA172" s="107"/>
      <c r="QB172" s="108"/>
      <c r="QC172" s="129"/>
      <c r="QD172" s="130"/>
      <c r="QE172" s="70"/>
      <c r="QF172" s="104"/>
      <c r="QG172" s="105"/>
      <c r="QH172" s="106"/>
      <c r="QI172" s="107"/>
      <c r="QJ172" s="108"/>
      <c r="QK172" s="129"/>
      <c r="QL172" s="130"/>
      <c r="QM172" s="70"/>
      <c r="QN172" s="104"/>
      <c r="QO172" s="105"/>
      <c r="QP172" s="106"/>
      <c r="QQ172" s="107"/>
      <c r="QR172" s="108"/>
      <c r="QS172" s="129"/>
      <c r="QT172" s="130"/>
      <c r="QU172" s="70"/>
      <c r="QV172" s="104"/>
      <c r="QW172" s="105"/>
      <c r="QX172" s="106"/>
      <c r="QY172" s="107"/>
      <c r="QZ172" s="108"/>
      <c r="RA172" s="129"/>
      <c r="RB172" s="130"/>
      <c r="RC172" s="70"/>
      <c r="RD172" s="104"/>
      <c r="RE172" s="105"/>
      <c r="RF172" s="106"/>
      <c r="RG172" s="107"/>
      <c r="RH172" s="108"/>
      <c r="RI172" s="129"/>
      <c r="RJ172" s="130"/>
      <c r="RK172" s="70"/>
      <c r="RL172" s="104"/>
      <c r="RM172" s="105"/>
      <c r="RN172" s="106"/>
      <c r="RO172" s="107"/>
      <c r="RP172" s="108"/>
      <c r="RQ172" s="129"/>
      <c r="RR172" s="130"/>
      <c r="RS172" s="70"/>
      <c r="RT172" s="104"/>
      <c r="RU172" s="105"/>
      <c r="RV172" s="106"/>
      <c r="RW172" s="107"/>
      <c r="RX172" s="108"/>
      <c r="RY172" s="129"/>
      <c r="RZ172" s="130"/>
      <c r="SA172" s="70"/>
      <c r="SB172" s="104"/>
      <c r="SC172" s="105"/>
      <c r="SD172" s="106"/>
      <c r="SE172" s="107"/>
      <c r="SF172" s="108"/>
      <c r="SG172" s="129"/>
      <c r="SH172" s="130"/>
      <c r="SI172" s="70"/>
      <c r="SJ172" s="104"/>
      <c r="SK172" s="105"/>
      <c r="SL172" s="106"/>
      <c r="SM172" s="107"/>
      <c r="SN172" s="108"/>
      <c r="SO172" s="129"/>
      <c r="SP172" s="130"/>
      <c r="SQ172" s="70"/>
      <c r="SR172" s="104"/>
      <c r="SS172" s="105"/>
      <c r="ST172" s="106"/>
      <c r="SU172" s="107"/>
      <c r="SV172" s="108"/>
      <c r="SW172" s="129"/>
      <c r="SX172" s="130"/>
      <c r="SY172" s="70"/>
      <c r="SZ172" s="104"/>
      <c r="TA172" s="105"/>
      <c r="TB172" s="106"/>
      <c r="TC172" s="107"/>
      <c r="TD172" s="108"/>
      <c r="TE172" s="129"/>
      <c r="TF172" s="130"/>
      <c r="TG172" s="70"/>
      <c r="TH172" s="104"/>
      <c r="TI172" s="105"/>
      <c r="TJ172" s="106"/>
      <c r="TK172" s="107"/>
      <c r="TL172" s="108"/>
      <c r="TM172" s="129"/>
      <c r="TN172" s="130"/>
      <c r="TO172" s="70"/>
      <c r="TP172" s="104"/>
      <c r="TQ172" s="105"/>
      <c r="TR172" s="106"/>
      <c r="TS172" s="107"/>
      <c r="TT172" s="108"/>
      <c r="TU172" s="129"/>
      <c r="TV172" s="130"/>
      <c r="TW172" s="70"/>
      <c r="TX172" s="104"/>
      <c r="TY172" s="105"/>
      <c r="TZ172" s="106"/>
      <c r="UA172" s="107"/>
      <c r="UB172" s="108"/>
      <c r="UC172" s="129"/>
      <c r="UD172" s="130"/>
      <c r="UE172" s="70"/>
      <c r="UF172" s="104"/>
      <c r="UG172" s="105"/>
      <c r="UH172" s="106"/>
      <c r="UI172" s="107"/>
      <c r="UJ172" s="108"/>
      <c r="UK172" s="129"/>
      <c r="UL172" s="130"/>
      <c r="UM172" s="70"/>
      <c r="UN172" s="104"/>
      <c r="UO172" s="105"/>
      <c r="UP172" s="106"/>
      <c r="UQ172" s="107"/>
      <c r="UR172" s="108"/>
      <c r="US172" s="129"/>
      <c r="UT172" s="130"/>
      <c r="UU172" s="70"/>
      <c r="UV172" s="104"/>
      <c r="UW172" s="105"/>
      <c r="UX172" s="106"/>
      <c r="UY172" s="107"/>
      <c r="UZ172" s="108"/>
      <c r="VA172" s="129"/>
      <c r="VB172" s="130"/>
      <c r="VC172" s="70"/>
      <c r="VD172" s="104"/>
      <c r="VE172" s="105"/>
      <c r="VF172" s="106"/>
      <c r="VG172" s="107"/>
      <c r="VH172" s="108"/>
      <c r="VI172" s="129"/>
      <c r="VJ172" s="130"/>
      <c r="VK172" s="70"/>
      <c r="VL172" s="104"/>
      <c r="VM172" s="105"/>
      <c r="VN172" s="106"/>
      <c r="VO172" s="107"/>
      <c r="VP172" s="108"/>
      <c r="VQ172" s="129"/>
      <c r="VR172" s="130"/>
      <c r="VS172" s="70"/>
      <c r="VT172" s="104"/>
      <c r="VU172" s="105"/>
      <c r="VV172" s="106"/>
      <c r="VW172" s="107"/>
      <c r="VX172" s="108"/>
      <c r="VY172" s="129"/>
      <c r="VZ172" s="130"/>
      <c r="WA172" s="70"/>
      <c r="WB172" s="104"/>
      <c r="WC172" s="105"/>
      <c r="WD172" s="106"/>
      <c r="WE172" s="107"/>
      <c r="WF172" s="108"/>
      <c r="WG172" s="129"/>
      <c r="WH172" s="130"/>
      <c r="WI172" s="70"/>
      <c r="WJ172" s="104"/>
      <c r="WK172" s="105"/>
      <c r="WL172" s="106"/>
      <c r="WM172" s="107"/>
      <c r="WN172" s="108"/>
      <c r="WO172" s="129"/>
      <c r="WP172" s="130"/>
      <c r="WQ172" s="70"/>
      <c r="WR172" s="104"/>
      <c r="WS172" s="105"/>
      <c r="WT172" s="106"/>
      <c r="WU172" s="107"/>
      <c r="WV172" s="108"/>
      <c r="WW172" s="129"/>
      <c r="WX172" s="130"/>
      <c r="WY172" s="70"/>
      <c r="WZ172" s="104"/>
      <c r="XA172" s="105"/>
      <c r="XB172" s="106"/>
      <c r="XC172" s="107"/>
      <c r="XD172" s="108"/>
      <c r="XE172" s="129"/>
      <c r="XF172" s="130"/>
      <c r="XG172" s="70"/>
      <c r="XH172" s="104"/>
      <c r="XI172" s="105"/>
      <c r="XJ172" s="106"/>
      <c r="XK172" s="107"/>
      <c r="XL172" s="108"/>
      <c r="XM172" s="129"/>
      <c r="XN172" s="130"/>
      <c r="XO172" s="70"/>
      <c r="XP172" s="104"/>
      <c r="XQ172" s="105"/>
      <c r="XR172" s="106"/>
      <c r="XS172" s="107"/>
      <c r="XT172" s="108"/>
      <c r="XU172" s="129"/>
      <c r="XV172" s="130"/>
      <c r="XW172" s="70"/>
      <c r="XX172" s="104"/>
      <c r="XY172" s="105"/>
      <c r="XZ172" s="106"/>
      <c r="YA172" s="107"/>
      <c r="YB172" s="108"/>
      <c r="YC172" s="129"/>
      <c r="YD172" s="130"/>
      <c r="YE172" s="70"/>
      <c r="YF172" s="104"/>
      <c r="YG172" s="105"/>
      <c r="YH172" s="106"/>
      <c r="YI172" s="107"/>
      <c r="YJ172" s="108"/>
      <c r="YK172" s="129"/>
      <c r="YL172" s="130"/>
      <c r="YM172" s="70"/>
      <c r="YN172" s="104"/>
      <c r="YO172" s="105"/>
      <c r="YP172" s="106"/>
      <c r="YQ172" s="107"/>
      <c r="YR172" s="108"/>
      <c r="YS172" s="129"/>
      <c r="YT172" s="130"/>
      <c r="YU172" s="70"/>
      <c r="YV172" s="104"/>
      <c r="YW172" s="105"/>
      <c r="YX172" s="106"/>
      <c r="YY172" s="107"/>
      <c r="YZ172" s="108"/>
      <c r="ZA172" s="129"/>
      <c r="ZB172" s="130"/>
      <c r="ZC172" s="70"/>
      <c r="ZD172" s="104"/>
      <c r="ZE172" s="105"/>
      <c r="ZF172" s="106"/>
      <c r="ZG172" s="107"/>
      <c r="ZH172" s="108"/>
      <c r="ZI172" s="129"/>
      <c r="ZJ172" s="130"/>
      <c r="ZK172" s="70"/>
      <c r="ZL172" s="104"/>
      <c r="ZM172" s="105"/>
      <c r="ZN172" s="106"/>
      <c r="ZO172" s="107"/>
      <c r="ZP172" s="108"/>
      <c r="ZQ172" s="129"/>
      <c r="ZR172" s="130"/>
      <c r="ZS172" s="70"/>
      <c r="ZT172" s="104"/>
      <c r="ZU172" s="105"/>
      <c r="ZV172" s="106"/>
      <c r="ZW172" s="107"/>
      <c r="ZX172" s="108"/>
      <c r="ZY172" s="129"/>
      <c r="ZZ172" s="130"/>
      <c r="AAA172" s="70"/>
      <c r="AAB172" s="104"/>
      <c r="AAC172" s="105"/>
      <c r="AAD172" s="106"/>
      <c r="AAE172" s="107"/>
      <c r="AAF172" s="108"/>
      <c r="AAG172" s="129"/>
      <c r="AAH172" s="130"/>
      <c r="AAI172" s="70"/>
      <c r="AAJ172" s="104"/>
      <c r="AAK172" s="105"/>
      <c r="AAL172" s="106"/>
      <c r="AAM172" s="107"/>
      <c r="AAN172" s="108"/>
      <c r="AAO172" s="129"/>
      <c r="AAP172" s="130"/>
      <c r="AAQ172" s="70"/>
      <c r="AAR172" s="104"/>
      <c r="AAS172" s="105"/>
      <c r="AAT172" s="106"/>
      <c r="AAU172" s="107"/>
      <c r="AAV172" s="108"/>
      <c r="AAW172" s="129"/>
      <c r="AAX172" s="130"/>
      <c r="AAY172" s="70"/>
      <c r="AAZ172" s="104"/>
      <c r="ABA172" s="105"/>
      <c r="ABB172" s="106"/>
      <c r="ABC172" s="107"/>
      <c r="ABD172" s="108"/>
      <c r="ABE172" s="129"/>
      <c r="ABF172" s="130"/>
      <c r="ABG172" s="70"/>
      <c r="ABH172" s="104"/>
      <c r="ABI172" s="105"/>
      <c r="ABJ172" s="106"/>
      <c r="ABK172" s="107"/>
      <c r="ABL172" s="108"/>
      <c r="ABM172" s="129"/>
      <c r="ABN172" s="130"/>
      <c r="ABO172" s="70"/>
      <c r="ABP172" s="104"/>
      <c r="ABQ172" s="105"/>
      <c r="ABR172" s="106"/>
      <c r="ABS172" s="107"/>
      <c r="ABT172" s="108"/>
      <c r="ABU172" s="129"/>
      <c r="ABV172" s="130"/>
      <c r="ABW172" s="70"/>
      <c r="ABX172" s="104"/>
      <c r="ABY172" s="105"/>
      <c r="ABZ172" s="106"/>
      <c r="ACA172" s="107"/>
      <c r="ACB172" s="108"/>
      <c r="ACC172" s="129"/>
      <c r="ACD172" s="130"/>
      <c r="ACE172" s="70"/>
      <c r="ACF172" s="104"/>
      <c r="ACG172" s="105"/>
      <c r="ACH172" s="106"/>
      <c r="ACI172" s="107"/>
      <c r="ACJ172" s="108"/>
      <c r="ACK172" s="129"/>
      <c r="ACL172" s="130"/>
      <c r="ACM172" s="70"/>
      <c r="ACN172" s="104"/>
      <c r="ACO172" s="105"/>
      <c r="ACP172" s="106"/>
      <c r="ACQ172" s="107"/>
      <c r="ACR172" s="108"/>
      <c r="ACS172" s="129"/>
      <c r="ACT172" s="130"/>
      <c r="ACU172" s="70"/>
      <c r="ACV172" s="104"/>
      <c r="ACW172" s="105"/>
      <c r="ACX172" s="106"/>
      <c r="ACY172" s="107"/>
      <c r="ACZ172" s="108"/>
      <c r="ADA172" s="129"/>
      <c r="ADB172" s="130"/>
      <c r="ADC172" s="70"/>
      <c r="ADD172" s="104"/>
      <c r="ADE172" s="105"/>
      <c r="ADF172" s="106"/>
      <c r="ADG172" s="107"/>
      <c r="ADH172" s="108"/>
      <c r="ADI172" s="129"/>
      <c r="ADJ172" s="130"/>
      <c r="ADK172" s="70"/>
      <c r="ADL172" s="104"/>
      <c r="ADM172" s="105"/>
      <c r="ADN172" s="106"/>
      <c r="ADO172" s="107"/>
      <c r="ADP172" s="108"/>
      <c r="ADQ172" s="129"/>
      <c r="ADR172" s="130"/>
      <c r="ADS172" s="70"/>
      <c r="ADT172" s="104"/>
      <c r="ADU172" s="105"/>
      <c r="ADV172" s="106"/>
      <c r="ADW172" s="107"/>
      <c r="ADX172" s="108"/>
      <c r="ADY172" s="129"/>
      <c r="ADZ172" s="130"/>
      <c r="AEA172" s="70"/>
      <c r="AEB172" s="104"/>
      <c r="AEC172" s="105"/>
      <c r="AED172" s="106"/>
      <c r="AEE172" s="107"/>
      <c r="AEF172" s="108"/>
      <c r="AEG172" s="129"/>
      <c r="AEH172" s="130"/>
      <c r="AEI172" s="70"/>
      <c r="AEJ172" s="104"/>
      <c r="AEK172" s="105"/>
      <c r="AEL172" s="106"/>
      <c r="AEM172" s="107"/>
      <c r="AEN172" s="108"/>
      <c r="AEO172" s="129"/>
      <c r="AEP172" s="130"/>
      <c r="AEQ172" s="70"/>
      <c r="AER172" s="104"/>
      <c r="AES172" s="105"/>
      <c r="AET172" s="106"/>
      <c r="AEU172" s="107"/>
      <c r="AEV172" s="108"/>
      <c r="AEW172" s="129"/>
      <c r="AEX172" s="130"/>
      <c r="AEY172" s="70"/>
      <c r="AEZ172" s="104"/>
      <c r="AFA172" s="105"/>
      <c r="AFB172" s="106"/>
      <c r="AFC172" s="107"/>
      <c r="AFD172" s="108"/>
      <c r="AFE172" s="129"/>
      <c r="AFF172" s="130"/>
      <c r="AFG172" s="70"/>
      <c r="AFH172" s="104"/>
      <c r="AFI172" s="105"/>
      <c r="AFJ172" s="106"/>
      <c r="AFK172" s="107"/>
      <c r="AFL172" s="108"/>
      <c r="AFM172" s="129"/>
      <c r="AFN172" s="130"/>
      <c r="AFO172" s="70"/>
      <c r="AFP172" s="104"/>
      <c r="AFQ172" s="105"/>
      <c r="AFR172" s="106"/>
      <c r="AFS172" s="107"/>
      <c r="AFT172" s="108"/>
      <c r="AFU172" s="129"/>
      <c r="AFV172" s="130"/>
      <c r="AFW172" s="70"/>
      <c r="AFX172" s="104"/>
      <c r="AFY172" s="105"/>
      <c r="AFZ172" s="106"/>
      <c r="AGA172" s="107"/>
      <c r="AGB172" s="108"/>
      <c r="AGC172" s="129"/>
      <c r="AGD172" s="130"/>
      <c r="AGE172" s="70"/>
      <c r="AGF172" s="104"/>
      <c r="AGG172" s="105"/>
      <c r="AGH172" s="106"/>
      <c r="AGI172" s="107"/>
      <c r="AGJ172" s="108"/>
      <c r="AGK172" s="129"/>
      <c r="AGL172" s="130"/>
      <c r="AGM172" s="70"/>
      <c r="AGN172" s="104"/>
      <c r="AGO172" s="105"/>
      <c r="AGP172" s="106"/>
      <c r="AGQ172" s="107"/>
      <c r="AGR172" s="108"/>
      <c r="AGS172" s="129"/>
      <c r="AGT172" s="130"/>
      <c r="AGU172" s="70"/>
      <c r="AGV172" s="104"/>
      <c r="AGW172" s="105"/>
      <c r="AGX172" s="106"/>
      <c r="AGY172" s="107"/>
      <c r="AGZ172" s="108"/>
      <c r="AHA172" s="129"/>
      <c r="AHB172" s="130"/>
      <c r="AHC172" s="70"/>
      <c r="AHD172" s="104"/>
      <c r="AHE172" s="105"/>
      <c r="AHF172" s="106"/>
      <c r="AHG172" s="107"/>
      <c r="AHH172" s="108"/>
      <c r="AHI172" s="129"/>
      <c r="AHJ172" s="130"/>
      <c r="AHK172" s="70"/>
      <c r="AHL172" s="104"/>
      <c r="AHM172" s="105"/>
      <c r="AHN172" s="106"/>
      <c r="AHO172" s="107"/>
      <c r="AHP172" s="108"/>
      <c r="AHQ172" s="129"/>
      <c r="AHR172" s="130"/>
      <c r="AHS172" s="70"/>
      <c r="AHT172" s="104"/>
      <c r="AHU172" s="105"/>
      <c r="AHV172" s="106"/>
      <c r="AHW172" s="107"/>
      <c r="AHX172" s="108"/>
      <c r="AHY172" s="129"/>
      <c r="AHZ172" s="130"/>
      <c r="AIA172" s="70"/>
      <c r="AIB172" s="104"/>
      <c r="AIC172" s="105"/>
      <c r="AID172" s="106"/>
      <c r="AIE172" s="107"/>
      <c r="AIF172" s="108"/>
      <c r="AIG172" s="129"/>
      <c r="AIH172" s="130"/>
      <c r="AII172" s="70"/>
      <c r="AIJ172" s="104"/>
      <c r="AIK172" s="105"/>
      <c r="AIL172" s="106"/>
      <c r="AIM172" s="107"/>
      <c r="AIN172" s="108"/>
      <c r="AIO172" s="129"/>
      <c r="AIP172" s="130"/>
      <c r="AIQ172" s="70"/>
      <c r="AIR172" s="104"/>
      <c r="AIS172" s="105"/>
      <c r="AIT172" s="106"/>
      <c r="AIU172" s="107"/>
      <c r="AIV172" s="108"/>
      <c r="AIW172" s="129"/>
      <c r="AIX172" s="130"/>
      <c r="AIY172" s="70"/>
      <c r="AIZ172" s="104"/>
      <c r="AJA172" s="105"/>
      <c r="AJB172" s="106"/>
      <c r="AJC172" s="107"/>
      <c r="AJD172" s="108"/>
      <c r="AJE172" s="129"/>
      <c r="AJF172" s="130"/>
      <c r="AJG172" s="70"/>
      <c r="AJH172" s="104"/>
      <c r="AJI172" s="105"/>
      <c r="AJJ172" s="106"/>
      <c r="AJK172" s="107"/>
      <c r="AJL172" s="108"/>
      <c r="AJM172" s="129"/>
      <c r="AJN172" s="130"/>
      <c r="AJO172" s="70"/>
      <c r="AJP172" s="104"/>
      <c r="AJQ172" s="105"/>
      <c r="AJR172" s="106"/>
      <c r="AJS172" s="107"/>
      <c r="AJT172" s="108"/>
      <c r="AJU172" s="129"/>
      <c r="AJV172" s="130"/>
      <c r="AJW172" s="70"/>
      <c r="AJX172" s="104"/>
      <c r="AJY172" s="105"/>
      <c r="AJZ172" s="106"/>
      <c r="AKA172" s="107"/>
      <c r="AKB172" s="108"/>
      <c r="AKC172" s="129"/>
      <c r="AKD172" s="130"/>
      <c r="AKE172" s="70"/>
      <c r="AKF172" s="104"/>
      <c r="AKG172" s="105"/>
      <c r="AKH172" s="106"/>
      <c r="AKI172" s="107"/>
      <c r="AKJ172" s="108"/>
      <c r="AKK172" s="129"/>
      <c r="AKL172" s="130"/>
      <c r="AKM172" s="70"/>
      <c r="AKN172" s="104"/>
      <c r="AKO172" s="105"/>
      <c r="AKP172" s="106"/>
      <c r="AKQ172" s="107"/>
      <c r="AKR172" s="108"/>
      <c r="AKS172" s="129"/>
      <c r="AKT172" s="130"/>
      <c r="AKU172" s="70"/>
      <c r="AKV172" s="104"/>
      <c r="AKW172" s="105"/>
      <c r="AKX172" s="106"/>
      <c r="AKY172" s="107"/>
      <c r="AKZ172" s="108"/>
      <c r="ALA172" s="129"/>
      <c r="ALB172" s="130"/>
      <c r="ALC172" s="70"/>
      <c r="ALD172" s="104"/>
      <c r="ALE172" s="105"/>
      <c r="ALF172" s="106"/>
      <c r="ALG172" s="107"/>
      <c r="ALH172" s="108"/>
      <c r="ALI172" s="129"/>
      <c r="ALJ172" s="130"/>
      <c r="ALK172" s="70"/>
      <c r="ALL172" s="104"/>
      <c r="ALM172" s="105"/>
      <c r="ALN172" s="106"/>
      <c r="ALO172" s="107"/>
      <c r="ALP172" s="108"/>
      <c r="ALQ172" s="129"/>
      <c r="ALR172" s="130"/>
      <c r="ALS172" s="70"/>
      <c r="ALT172" s="104"/>
      <c r="ALU172" s="105"/>
      <c r="ALV172" s="106"/>
      <c r="ALW172" s="107"/>
      <c r="ALX172" s="108"/>
      <c r="ALY172" s="129"/>
      <c r="ALZ172" s="130"/>
      <c r="AMA172" s="70"/>
      <c r="AMB172" s="104"/>
      <c r="AMC172" s="105"/>
      <c r="AMD172" s="106"/>
      <c r="AME172" s="107"/>
      <c r="AMF172" s="108"/>
      <c r="AMG172" s="129"/>
      <c r="AMH172" s="130"/>
      <c r="AMI172" s="70"/>
      <c r="AMJ172" s="104"/>
      <c r="AMK172" s="105"/>
      <c r="AML172" s="106"/>
      <c r="AMM172" s="107"/>
      <c r="AMN172" s="108"/>
      <c r="AMO172" s="129"/>
      <c r="AMP172" s="130"/>
      <c r="AMQ172" s="70"/>
      <c r="AMR172" s="104"/>
      <c r="AMS172" s="105"/>
      <c r="AMT172" s="106"/>
      <c r="AMU172" s="107"/>
      <c r="AMV172" s="108"/>
      <c r="AMW172" s="129"/>
      <c r="AMX172" s="130"/>
      <c r="AMY172" s="70"/>
      <c r="AMZ172" s="104"/>
      <c r="ANA172" s="105"/>
      <c r="ANB172" s="106"/>
      <c r="ANC172" s="107"/>
      <c r="AND172" s="108"/>
      <c r="ANE172" s="129"/>
      <c r="ANF172" s="130"/>
      <c r="ANG172" s="70"/>
      <c r="ANH172" s="104"/>
      <c r="ANI172" s="105"/>
      <c r="ANJ172" s="106"/>
      <c r="ANK172" s="107"/>
      <c r="ANL172" s="108"/>
      <c r="ANM172" s="129"/>
      <c r="ANN172" s="130"/>
      <c r="ANO172" s="70"/>
      <c r="ANP172" s="104"/>
      <c r="ANQ172" s="105"/>
      <c r="ANR172" s="106"/>
      <c r="ANS172" s="107"/>
      <c r="ANT172" s="108"/>
      <c r="ANU172" s="129"/>
      <c r="ANV172" s="130"/>
      <c r="ANW172" s="70"/>
      <c r="ANX172" s="104"/>
      <c r="ANY172" s="105"/>
      <c r="ANZ172" s="106"/>
      <c r="AOA172" s="107"/>
      <c r="AOB172" s="108"/>
      <c r="AOC172" s="129"/>
      <c r="AOD172" s="130"/>
      <c r="AOE172" s="70"/>
      <c r="AOF172" s="104"/>
      <c r="AOG172" s="105"/>
      <c r="AOH172" s="106"/>
      <c r="AOI172" s="107"/>
      <c r="AOJ172" s="108"/>
      <c r="AOK172" s="129"/>
      <c r="AOL172" s="130"/>
      <c r="AOM172" s="70"/>
      <c r="AON172" s="104"/>
      <c r="AOO172" s="105"/>
      <c r="AOP172" s="106"/>
      <c r="AOQ172" s="107"/>
      <c r="AOR172" s="108"/>
      <c r="AOS172" s="129"/>
      <c r="AOT172" s="130"/>
      <c r="AOU172" s="70"/>
      <c r="AOV172" s="104"/>
      <c r="AOW172" s="105"/>
      <c r="AOX172" s="106"/>
      <c r="AOY172" s="107"/>
      <c r="AOZ172" s="108"/>
      <c r="APA172" s="129"/>
      <c r="APB172" s="130"/>
      <c r="APC172" s="70"/>
      <c r="APD172" s="104"/>
      <c r="APE172" s="105"/>
      <c r="APF172" s="106"/>
      <c r="APG172" s="107"/>
      <c r="APH172" s="108"/>
      <c r="API172" s="129"/>
      <c r="APJ172" s="130"/>
      <c r="APK172" s="70"/>
      <c r="APL172" s="104"/>
      <c r="APM172" s="105"/>
      <c r="APN172" s="106"/>
      <c r="APO172" s="107"/>
      <c r="APP172" s="108"/>
      <c r="APQ172" s="129"/>
      <c r="APR172" s="130"/>
      <c r="APS172" s="70"/>
      <c r="APT172" s="104"/>
      <c r="APU172" s="105"/>
      <c r="APV172" s="106"/>
      <c r="APW172" s="107"/>
      <c r="APX172" s="108"/>
      <c r="APY172" s="129"/>
      <c r="APZ172" s="130"/>
      <c r="AQA172" s="70"/>
      <c r="AQB172" s="104"/>
      <c r="AQC172" s="105"/>
      <c r="AQD172" s="106"/>
      <c r="AQE172" s="107"/>
      <c r="AQF172" s="108"/>
      <c r="AQG172" s="129"/>
      <c r="AQH172" s="130"/>
      <c r="AQI172" s="70"/>
      <c r="AQJ172" s="104"/>
      <c r="AQK172" s="105"/>
      <c r="AQL172" s="106"/>
      <c r="AQM172" s="107"/>
      <c r="AQN172" s="108"/>
      <c r="AQO172" s="129"/>
      <c r="AQP172" s="130"/>
      <c r="AQQ172" s="70"/>
      <c r="AQR172" s="104"/>
      <c r="AQS172" s="105"/>
      <c r="AQT172" s="106"/>
      <c r="AQU172" s="107"/>
      <c r="AQV172" s="108"/>
      <c r="AQW172" s="129"/>
      <c r="AQX172" s="130"/>
      <c r="AQY172" s="70"/>
      <c r="AQZ172" s="104"/>
      <c r="ARA172" s="105"/>
      <c r="ARB172" s="106"/>
      <c r="ARC172" s="107"/>
      <c r="ARD172" s="108"/>
      <c r="ARE172" s="129"/>
      <c r="ARF172" s="130"/>
      <c r="ARG172" s="70"/>
      <c r="ARH172" s="104"/>
      <c r="ARI172" s="105"/>
      <c r="ARJ172" s="106"/>
      <c r="ARK172" s="107"/>
      <c r="ARL172" s="108"/>
      <c r="ARM172" s="129"/>
      <c r="ARN172" s="130"/>
      <c r="ARO172" s="70"/>
      <c r="ARP172" s="104"/>
      <c r="ARQ172" s="105"/>
      <c r="ARR172" s="106"/>
      <c r="ARS172" s="107"/>
      <c r="ART172" s="108"/>
      <c r="ARU172" s="129"/>
      <c r="ARV172" s="130"/>
      <c r="ARW172" s="70"/>
      <c r="ARX172" s="104"/>
      <c r="ARY172" s="105"/>
      <c r="ARZ172" s="106"/>
      <c r="ASA172" s="107"/>
      <c r="ASB172" s="108"/>
      <c r="ASC172" s="129"/>
      <c r="ASD172" s="130"/>
      <c r="ASE172" s="70"/>
      <c r="ASF172" s="104"/>
      <c r="ASG172" s="105"/>
      <c r="ASH172" s="106"/>
      <c r="ASI172" s="107"/>
      <c r="ASJ172" s="108"/>
      <c r="ASK172" s="129"/>
      <c r="ASL172" s="130"/>
      <c r="ASM172" s="70"/>
      <c r="ASN172" s="104"/>
      <c r="ASO172" s="105"/>
      <c r="ASP172" s="106"/>
      <c r="ASQ172" s="107"/>
      <c r="ASR172" s="108"/>
      <c r="ASS172" s="129"/>
      <c r="AST172" s="130"/>
      <c r="ASU172" s="70"/>
      <c r="ASV172" s="104"/>
      <c r="ASW172" s="105"/>
      <c r="ASX172" s="106"/>
      <c r="ASY172" s="107"/>
      <c r="ASZ172" s="108"/>
      <c r="ATA172" s="129"/>
      <c r="ATB172" s="130"/>
      <c r="ATC172" s="70"/>
      <c r="ATD172" s="104"/>
      <c r="ATE172" s="105"/>
      <c r="ATF172" s="106"/>
      <c r="ATG172" s="107"/>
      <c r="ATH172" s="108"/>
      <c r="ATI172" s="129"/>
      <c r="ATJ172" s="130"/>
      <c r="ATK172" s="70"/>
      <c r="ATL172" s="104"/>
      <c r="ATM172" s="105"/>
      <c r="ATN172" s="106"/>
      <c r="ATO172" s="107"/>
      <c r="ATP172" s="108"/>
      <c r="ATQ172" s="129"/>
      <c r="ATR172" s="130"/>
      <c r="ATS172" s="70"/>
      <c r="ATT172" s="104"/>
      <c r="ATU172" s="105"/>
      <c r="ATV172" s="106"/>
      <c r="ATW172" s="107"/>
      <c r="ATX172" s="108"/>
      <c r="ATY172" s="129"/>
      <c r="ATZ172" s="130"/>
      <c r="AUA172" s="70"/>
      <c r="AUB172" s="104"/>
      <c r="AUC172" s="105"/>
      <c r="AUD172" s="106"/>
      <c r="AUE172" s="107"/>
      <c r="AUF172" s="108"/>
      <c r="AUG172" s="129"/>
      <c r="AUH172" s="130"/>
      <c r="AUI172" s="70"/>
      <c r="AUJ172" s="104"/>
      <c r="AUK172" s="105"/>
      <c r="AUL172" s="106"/>
      <c r="AUM172" s="107"/>
      <c r="AUN172" s="108"/>
      <c r="AUO172" s="129"/>
      <c r="AUP172" s="130"/>
      <c r="AUQ172" s="70"/>
      <c r="AUR172" s="104"/>
      <c r="AUS172" s="105"/>
      <c r="AUT172" s="106"/>
      <c r="AUU172" s="107"/>
      <c r="AUV172" s="108"/>
      <c r="AUW172" s="129"/>
      <c r="AUX172" s="130"/>
      <c r="AUY172" s="70"/>
      <c r="AUZ172" s="104"/>
      <c r="AVA172" s="105"/>
      <c r="AVB172" s="106"/>
      <c r="AVC172" s="107"/>
      <c r="AVD172" s="108"/>
      <c r="AVE172" s="129"/>
      <c r="AVF172" s="130"/>
      <c r="AVG172" s="70"/>
      <c r="AVH172" s="104"/>
      <c r="AVI172" s="105"/>
      <c r="AVJ172" s="106"/>
      <c r="AVK172" s="107"/>
      <c r="AVL172" s="108"/>
      <c r="AVM172" s="129"/>
      <c r="AVN172" s="130"/>
      <c r="AVO172" s="70"/>
      <c r="AVP172" s="104"/>
      <c r="AVQ172" s="105"/>
      <c r="AVR172" s="106"/>
      <c r="AVS172" s="107"/>
      <c r="AVT172" s="108"/>
      <c r="AVU172" s="129"/>
      <c r="AVV172" s="130"/>
      <c r="AVW172" s="70"/>
      <c r="AVX172" s="104"/>
      <c r="AVY172" s="105"/>
      <c r="AVZ172" s="106"/>
      <c r="AWA172" s="107"/>
      <c r="AWB172" s="108"/>
      <c r="AWC172" s="129"/>
      <c r="AWD172" s="130"/>
      <c r="AWE172" s="70"/>
      <c r="AWF172" s="104"/>
      <c r="AWG172" s="105"/>
      <c r="AWH172" s="106"/>
      <c r="AWI172" s="107"/>
      <c r="AWJ172" s="108"/>
      <c r="AWK172" s="129"/>
      <c r="AWL172" s="130"/>
      <c r="AWM172" s="70"/>
      <c r="AWN172" s="104"/>
      <c r="AWO172" s="105"/>
      <c r="AWP172" s="106"/>
      <c r="AWQ172" s="107"/>
      <c r="AWR172" s="108"/>
      <c r="AWS172" s="129"/>
      <c r="AWT172" s="130"/>
      <c r="AWU172" s="70"/>
      <c r="AWV172" s="104"/>
      <c r="AWW172" s="105"/>
      <c r="AWX172" s="106"/>
      <c r="AWY172" s="107"/>
      <c r="AWZ172" s="108"/>
      <c r="AXA172" s="129"/>
      <c r="AXB172" s="130"/>
      <c r="AXC172" s="70"/>
      <c r="AXD172" s="104"/>
      <c r="AXE172" s="105"/>
      <c r="AXF172" s="106"/>
      <c r="AXG172" s="107"/>
      <c r="AXH172" s="108"/>
      <c r="AXI172" s="129"/>
      <c r="AXJ172" s="130"/>
      <c r="AXK172" s="70"/>
      <c r="AXL172" s="104"/>
      <c r="AXM172" s="105"/>
      <c r="AXN172" s="106"/>
      <c r="AXO172" s="107"/>
      <c r="AXP172" s="108"/>
      <c r="AXQ172" s="129"/>
      <c r="AXR172" s="130"/>
      <c r="AXS172" s="70"/>
      <c r="AXT172" s="104"/>
      <c r="AXU172" s="105"/>
      <c r="AXV172" s="106"/>
      <c r="AXW172" s="107"/>
      <c r="AXX172" s="108"/>
      <c r="AXY172" s="129"/>
      <c r="AXZ172" s="130"/>
      <c r="AYA172" s="70"/>
      <c r="AYB172" s="104"/>
      <c r="AYC172" s="105"/>
      <c r="AYD172" s="106"/>
      <c r="AYE172" s="107"/>
      <c r="AYF172" s="108"/>
      <c r="AYG172" s="129"/>
      <c r="AYH172" s="130"/>
      <c r="AYI172" s="70"/>
      <c r="AYJ172" s="104"/>
      <c r="AYK172" s="105"/>
      <c r="AYL172" s="106"/>
      <c r="AYM172" s="107"/>
      <c r="AYN172" s="108"/>
      <c r="AYO172" s="129"/>
      <c r="AYP172" s="130"/>
      <c r="AYQ172" s="70"/>
      <c r="AYR172" s="104"/>
      <c r="AYS172" s="105"/>
      <c r="AYT172" s="106"/>
      <c r="AYU172" s="107"/>
      <c r="AYV172" s="108"/>
      <c r="AYW172" s="129"/>
      <c r="AYX172" s="130"/>
      <c r="AYY172" s="70"/>
      <c r="AYZ172" s="104"/>
      <c r="AZA172" s="105"/>
      <c r="AZB172" s="106"/>
      <c r="AZC172" s="107"/>
      <c r="AZD172" s="108"/>
      <c r="AZE172" s="129"/>
      <c r="AZF172" s="130"/>
      <c r="AZG172" s="70"/>
      <c r="AZH172" s="104"/>
      <c r="AZI172" s="105"/>
      <c r="AZJ172" s="106"/>
      <c r="AZK172" s="107"/>
      <c r="AZL172" s="108"/>
      <c r="AZM172" s="129"/>
      <c r="AZN172" s="130"/>
      <c r="AZO172" s="70"/>
      <c r="AZP172" s="104"/>
      <c r="AZQ172" s="105"/>
      <c r="AZR172" s="106"/>
      <c r="AZS172" s="107"/>
      <c r="AZT172" s="108"/>
      <c r="AZU172" s="129"/>
      <c r="AZV172" s="130"/>
      <c r="AZW172" s="70"/>
      <c r="AZX172" s="104"/>
      <c r="AZY172" s="105"/>
      <c r="AZZ172" s="106"/>
      <c r="BAA172" s="107"/>
      <c r="BAB172" s="108"/>
      <c r="BAC172" s="129"/>
      <c r="BAD172" s="130"/>
      <c r="BAE172" s="70"/>
      <c r="BAF172" s="104"/>
      <c r="BAG172" s="105"/>
      <c r="BAH172" s="106"/>
      <c r="BAI172" s="107"/>
      <c r="BAJ172" s="108"/>
      <c r="BAK172" s="129"/>
      <c r="BAL172" s="130"/>
      <c r="BAM172" s="70"/>
      <c r="BAN172" s="104"/>
      <c r="BAO172" s="105"/>
      <c r="BAP172" s="106"/>
      <c r="BAQ172" s="107"/>
      <c r="BAR172" s="108"/>
      <c r="BAS172" s="129"/>
      <c r="BAT172" s="130"/>
      <c r="BAU172" s="70"/>
      <c r="BAV172" s="104"/>
      <c r="BAW172" s="105"/>
      <c r="BAX172" s="106"/>
      <c r="BAY172" s="107"/>
      <c r="BAZ172" s="108"/>
      <c r="BBA172" s="129"/>
      <c r="BBB172" s="130"/>
      <c r="BBC172" s="70"/>
      <c r="BBD172" s="104"/>
      <c r="BBE172" s="105"/>
      <c r="BBF172" s="106"/>
      <c r="BBG172" s="107"/>
      <c r="BBH172" s="108"/>
      <c r="BBI172" s="129"/>
      <c r="BBJ172" s="130"/>
      <c r="BBK172" s="70"/>
      <c r="BBL172" s="104"/>
      <c r="BBM172" s="105"/>
      <c r="BBN172" s="106"/>
      <c r="BBO172" s="107"/>
      <c r="BBP172" s="108"/>
      <c r="BBQ172" s="129"/>
      <c r="BBR172" s="130"/>
      <c r="BBS172" s="70"/>
      <c r="BBT172" s="104"/>
      <c r="BBU172" s="105"/>
      <c r="BBV172" s="106"/>
      <c r="BBW172" s="107"/>
      <c r="BBX172" s="108"/>
      <c r="BBY172" s="129"/>
      <c r="BBZ172" s="130"/>
      <c r="BCA172" s="70"/>
      <c r="BCB172" s="104"/>
      <c r="BCC172" s="105"/>
      <c r="BCD172" s="106"/>
      <c r="BCE172" s="107"/>
      <c r="BCF172" s="108"/>
      <c r="BCG172" s="129"/>
      <c r="BCH172" s="130"/>
      <c r="BCI172" s="70"/>
      <c r="BCJ172" s="104"/>
      <c r="BCK172" s="105"/>
      <c r="BCL172" s="106"/>
      <c r="BCM172" s="107"/>
      <c r="BCN172" s="108"/>
      <c r="BCO172" s="129"/>
      <c r="BCP172" s="130"/>
      <c r="BCQ172" s="70"/>
      <c r="BCR172" s="104"/>
      <c r="BCS172" s="105"/>
      <c r="BCT172" s="106"/>
      <c r="BCU172" s="107"/>
      <c r="BCV172" s="108"/>
      <c r="BCW172" s="129"/>
      <c r="BCX172" s="130"/>
      <c r="BCY172" s="70"/>
      <c r="BCZ172" s="104"/>
      <c r="BDA172" s="105"/>
      <c r="BDB172" s="106"/>
      <c r="BDC172" s="107"/>
      <c r="BDD172" s="108"/>
      <c r="BDE172" s="129"/>
      <c r="BDF172" s="130"/>
      <c r="BDG172" s="70"/>
      <c r="BDH172" s="104"/>
      <c r="BDI172" s="105"/>
      <c r="BDJ172" s="106"/>
      <c r="BDK172" s="107"/>
      <c r="BDL172" s="108"/>
      <c r="BDM172" s="129"/>
      <c r="BDN172" s="130"/>
      <c r="BDO172" s="70"/>
      <c r="BDP172" s="104"/>
      <c r="BDQ172" s="105"/>
      <c r="BDR172" s="106"/>
      <c r="BDS172" s="107"/>
      <c r="BDT172" s="108"/>
      <c r="BDU172" s="129"/>
      <c r="BDV172" s="130"/>
      <c r="BDW172" s="70"/>
      <c r="BDX172" s="104"/>
      <c r="BDY172" s="105"/>
      <c r="BDZ172" s="106"/>
      <c r="BEA172" s="107"/>
      <c r="BEB172" s="108"/>
      <c r="BEC172" s="129"/>
      <c r="BED172" s="130"/>
      <c r="BEE172" s="70"/>
      <c r="BEF172" s="104"/>
      <c r="BEG172" s="105"/>
      <c r="BEH172" s="106"/>
      <c r="BEI172" s="107"/>
      <c r="BEJ172" s="108"/>
      <c r="BEK172" s="129"/>
      <c r="BEL172" s="130"/>
      <c r="BEM172" s="70"/>
      <c r="BEN172" s="104"/>
      <c r="BEO172" s="105"/>
      <c r="BEP172" s="106"/>
      <c r="BEQ172" s="107"/>
      <c r="BER172" s="108"/>
      <c r="BES172" s="129"/>
      <c r="BET172" s="130"/>
      <c r="BEU172" s="70"/>
      <c r="BEV172" s="104"/>
      <c r="BEW172" s="105"/>
      <c r="BEX172" s="106"/>
      <c r="BEY172" s="107"/>
      <c r="BEZ172" s="108"/>
      <c r="BFA172" s="129"/>
      <c r="BFB172" s="130"/>
      <c r="BFC172" s="70"/>
      <c r="BFD172" s="104"/>
      <c r="BFE172" s="105"/>
      <c r="BFF172" s="106"/>
      <c r="BFG172" s="107"/>
      <c r="BFH172" s="108"/>
      <c r="BFI172" s="129"/>
      <c r="BFJ172" s="130"/>
      <c r="BFK172" s="70"/>
      <c r="BFL172" s="104"/>
      <c r="BFM172" s="105"/>
      <c r="BFN172" s="106"/>
      <c r="BFO172" s="107"/>
      <c r="BFP172" s="108"/>
      <c r="BFQ172" s="129"/>
      <c r="BFR172" s="130"/>
      <c r="BFS172" s="70"/>
      <c r="BFT172" s="104"/>
      <c r="BFU172" s="105"/>
      <c r="BFV172" s="106"/>
      <c r="BFW172" s="107"/>
      <c r="BFX172" s="108"/>
      <c r="BFY172" s="129"/>
      <c r="BFZ172" s="130"/>
      <c r="BGA172" s="70"/>
      <c r="BGB172" s="104"/>
      <c r="BGC172" s="105"/>
      <c r="BGD172" s="106"/>
      <c r="BGE172" s="107"/>
      <c r="BGF172" s="108"/>
      <c r="BGG172" s="129"/>
      <c r="BGH172" s="130"/>
      <c r="BGI172" s="70"/>
      <c r="BGJ172" s="104"/>
      <c r="BGK172" s="105"/>
      <c r="BGL172" s="106"/>
      <c r="BGM172" s="107"/>
      <c r="BGN172" s="108"/>
      <c r="BGO172" s="129"/>
      <c r="BGP172" s="130"/>
      <c r="BGQ172" s="70"/>
      <c r="BGR172" s="104"/>
      <c r="BGS172" s="105"/>
      <c r="BGT172" s="106"/>
      <c r="BGU172" s="107"/>
      <c r="BGV172" s="108"/>
      <c r="BGW172" s="129"/>
      <c r="BGX172" s="130"/>
      <c r="BGY172" s="70"/>
      <c r="BGZ172" s="104"/>
      <c r="BHA172" s="105"/>
      <c r="BHB172" s="106"/>
      <c r="BHC172" s="107"/>
      <c r="BHD172" s="108"/>
      <c r="BHE172" s="129"/>
      <c r="BHF172" s="130"/>
      <c r="BHG172" s="70"/>
      <c r="BHH172" s="104"/>
      <c r="BHI172" s="105"/>
      <c r="BHJ172" s="106"/>
      <c r="BHK172" s="107"/>
      <c r="BHL172" s="108"/>
      <c r="BHM172" s="129"/>
      <c r="BHN172" s="130"/>
      <c r="BHO172" s="70"/>
      <c r="BHP172" s="104"/>
      <c r="BHQ172" s="105"/>
      <c r="BHR172" s="106"/>
      <c r="BHS172" s="107"/>
      <c r="BHT172" s="108"/>
      <c r="BHU172" s="129"/>
      <c r="BHV172" s="130"/>
      <c r="BHW172" s="70"/>
      <c r="BHX172" s="104"/>
      <c r="BHY172" s="105"/>
      <c r="BHZ172" s="106"/>
      <c r="BIA172" s="107"/>
      <c r="BIB172" s="108"/>
      <c r="BIC172" s="129"/>
      <c r="BID172" s="130"/>
      <c r="BIE172" s="70"/>
      <c r="BIF172" s="104"/>
      <c r="BIG172" s="105"/>
      <c r="BIH172" s="106"/>
      <c r="BII172" s="107"/>
      <c r="BIJ172" s="108"/>
      <c r="BIK172" s="129"/>
      <c r="BIL172" s="130"/>
      <c r="BIM172" s="70"/>
      <c r="BIN172" s="104"/>
      <c r="BIO172" s="105"/>
      <c r="BIP172" s="106"/>
      <c r="BIQ172" s="107"/>
      <c r="BIR172" s="108"/>
      <c r="BIS172" s="129"/>
      <c r="BIT172" s="130"/>
      <c r="BIU172" s="70"/>
      <c r="BIV172" s="104"/>
      <c r="BIW172" s="105"/>
      <c r="BIX172" s="106"/>
      <c r="BIY172" s="107"/>
      <c r="BIZ172" s="108"/>
      <c r="BJA172" s="129"/>
      <c r="BJB172" s="130"/>
      <c r="BJC172" s="70"/>
      <c r="BJD172" s="104"/>
      <c r="BJE172" s="105"/>
      <c r="BJF172" s="106"/>
      <c r="BJG172" s="107"/>
      <c r="BJH172" s="108"/>
      <c r="BJI172" s="129"/>
      <c r="BJJ172" s="130"/>
      <c r="BJK172" s="70"/>
      <c r="BJL172" s="104"/>
      <c r="BJM172" s="105"/>
      <c r="BJN172" s="106"/>
      <c r="BJO172" s="107"/>
      <c r="BJP172" s="108"/>
      <c r="BJQ172" s="129"/>
      <c r="BJR172" s="130"/>
      <c r="BJS172" s="70"/>
      <c r="BJT172" s="104"/>
      <c r="BJU172" s="105"/>
      <c r="BJV172" s="106"/>
      <c r="BJW172" s="107"/>
      <c r="BJX172" s="108"/>
      <c r="BJY172" s="129"/>
      <c r="BJZ172" s="130"/>
      <c r="BKA172" s="70"/>
      <c r="BKB172" s="104"/>
      <c r="BKC172" s="105"/>
      <c r="BKD172" s="106"/>
      <c r="BKE172" s="107"/>
      <c r="BKF172" s="108"/>
      <c r="BKG172" s="129"/>
      <c r="BKH172" s="130"/>
      <c r="BKI172" s="70"/>
      <c r="BKJ172" s="104"/>
      <c r="BKK172" s="105"/>
      <c r="BKL172" s="106"/>
      <c r="BKM172" s="107"/>
      <c r="BKN172" s="108"/>
      <c r="BKO172" s="129"/>
      <c r="BKP172" s="130"/>
      <c r="BKQ172" s="70"/>
      <c r="BKR172" s="104"/>
      <c r="BKS172" s="105"/>
      <c r="BKT172" s="106"/>
      <c r="BKU172" s="107"/>
      <c r="BKV172" s="108"/>
      <c r="BKW172" s="129"/>
      <c r="BKX172" s="130"/>
      <c r="BKY172" s="70"/>
      <c r="BKZ172" s="104"/>
      <c r="BLA172" s="105"/>
      <c r="BLB172" s="106"/>
      <c r="BLC172" s="107"/>
      <c r="BLD172" s="108"/>
      <c r="BLE172" s="129"/>
      <c r="BLF172" s="130"/>
      <c r="BLG172" s="70"/>
      <c r="BLH172" s="104"/>
      <c r="BLI172" s="105"/>
      <c r="BLJ172" s="106"/>
      <c r="BLK172" s="107"/>
      <c r="BLL172" s="108"/>
      <c r="BLM172" s="129"/>
      <c r="BLN172" s="130"/>
      <c r="BLO172" s="70"/>
      <c r="BLP172" s="104"/>
      <c r="BLQ172" s="105"/>
      <c r="BLR172" s="106"/>
      <c r="BLS172" s="107"/>
      <c r="BLT172" s="108"/>
      <c r="BLU172" s="129"/>
      <c r="BLV172" s="130"/>
      <c r="BLW172" s="70"/>
      <c r="BLX172" s="104"/>
      <c r="BLY172" s="105"/>
      <c r="BLZ172" s="106"/>
      <c r="BMA172" s="107"/>
      <c r="BMB172" s="108"/>
      <c r="BMC172" s="129"/>
      <c r="BMD172" s="130"/>
      <c r="BME172" s="70"/>
      <c r="BMF172" s="104"/>
      <c r="BMG172" s="105"/>
      <c r="BMH172" s="106"/>
      <c r="BMI172" s="107"/>
      <c r="BMJ172" s="108"/>
      <c r="BMK172" s="129"/>
      <c r="BML172" s="130"/>
      <c r="BMM172" s="70"/>
      <c r="BMN172" s="104"/>
      <c r="BMO172" s="105"/>
      <c r="BMP172" s="106"/>
      <c r="BMQ172" s="107"/>
      <c r="BMR172" s="108"/>
      <c r="BMS172" s="129"/>
      <c r="BMT172" s="130"/>
      <c r="BMU172" s="70"/>
      <c r="BMV172" s="104"/>
      <c r="BMW172" s="105"/>
      <c r="BMX172" s="106"/>
      <c r="BMY172" s="107"/>
      <c r="BMZ172" s="108"/>
      <c r="BNA172" s="129"/>
      <c r="BNB172" s="130"/>
      <c r="BNC172" s="70"/>
      <c r="BND172" s="104"/>
      <c r="BNE172" s="105"/>
      <c r="BNF172" s="106"/>
      <c r="BNG172" s="107"/>
      <c r="BNH172" s="108"/>
      <c r="BNI172" s="129"/>
      <c r="BNJ172" s="130"/>
      <c r="BNK172" s="70"/>
      <c r="BNL172" s="104"/>
      <c r="BNM172" s="105"/>
      <c r="BNN172" s="106"/>
      <c r="BNO172" s="107"/>
      <c r="BNP172" s="108"/>
      <c r="BNQ172" s="129"/>
      <c r="BNR172" s="130"/>
      <c r="BNS172" s="70"/>
      <c r="BNT172" s="104"/>
      <c r="BNU172" s="105"/>
      <c r="BNV172" s="106"/>
      <c r="BNW172" s="107"/>
      <c r="BNX172" s="108"/>
      <c r="BNY172" s="129"/>
      <c r="BNZ172" s="130"/>
      <c r="BOA172" s="70"/>
      <c r="BOB172" s="104"/>
      <c r="BOC172" s="105"/>
      <c r="BOD172" s="106"/>
      <c r="BOE172" s="107"/>
      <c r="BOF172" s="108"/>
      <c r="BOG172" s="129"/>
      <c r="BOH172" s="130"/>
      <c r="BOI172" s="70"/>
      <c r="BOJ172" s="104"/>
      <c r="BOK172" s="105"/>
      <c r="BOL172" s="106"/>
      <c r="BOM172" s="107"/>
      <c r="BON172" s="108"/>
      <c r="BOO172" s="129"/>
      <c r="BOP172" s="130"/>
      <c r="BOQ172" s="70"/>
      <c r="BOR172" s="104"/>
      <c r="BOS172" s="105"/>
      <c r="BOT172" s="106"/>
      <c r="BOU172" s="107"/>
      <c r="BOV172" s="108"/>
      <c r="BOW172" s="129"/>
      <c r="BOX172" s="130"/>
      <c r="BOY172" s="70"/>
      <c r="BOZ172" s="104"/>
      <c r="BPA172" s="105"/>
      <c r="BPB172" s="106"/>
      <c r="BPC172" s="107"/>
      <c r="BPD172" s="108"/>
      <c r="BPE172" s="129"/>
      <c r="BPF172" s="130"/>
      <c r="BPG172" s="70"/>
      <c r="BPH172" s="104"/>
      <c r="BPI172" s="105"/>
      <c r="BPJ172" s="106"/>
      <c r="BPK172" s="107"/>
      <c r="BPL172" s="108"/>
      <c r="BPM172" s="129"/>
      <c r="BPN172" s="130"/>
      <c r="BPO172" s="70"/>
      <c r="BPP172" s="104"/>
      <c r="BPQ172" s="105"/>
      <c r="BPR172" s="106"/>
      <c r="BPS172" s="107"/>
      <c r="BPT172" s="108"/>
      <c r="BPU172" s="129"/>
      <c r="BPV172" s="130"/>
      <c r="BPW172" s="70"/>
      <c r="BPX172" s="104"/>
      <c r="BPY172" s="105"/>
      <c r="BPZ172" s="106"/>
      <c r="BQA172" s="107"/>
      <c r="BQB172" s="108"/>
      <c r="BQC172" s="129"/>
      <c r="BQD172" s="130"/>
      <c r="BQE172" s="70"/>
      <c r="BQF172" s="104"/>
      <c r="BQG172" s="105"/>
      <c r="BQH172" s="106"/>
      <c r="BQI172" s="107"/>
      <c r="BQJ172" s="108"/>
      <c r="BQK172" s="129"/>
      <c r="BQL172" s="130"/>
      <c r="BQM172" s="70"/>
      <c r="BQN172" s="104"/>
      <c r="BQO172" s="105"/>
      <c r="BQP172" s="106"/>
      <c r="BQQ172" s="107"/>
      <c r="BQR172" s="108"/>
      <c r="BQS172" s="129"/>
      <c r="BQT172" s="130"/>
      <c r="BQU172" s="70"/>
      <c r="BQV172" s="104"/>
      <c r="BQW172" s="105"/>
      <c r="BQX172" s="106"/>
      <c r="BQY172" s="107"/>
      <c r="BQZ172" s="108"/>
      <c r="BRA172" s="129"/>
      <c r="BRB172" s="130"/>
      <c r="BRC172" s="70"/>
      <c r="BRD172" s="104"/>
      <c r="BRE172" s="105"/>
      <c r="BRF172" s="106"/>
      <c r="BRG172" s="107"/>
      <c r="BRH172" s="108"/>
      <c r="BRI172" s="129"/>
      <c r="BRJ172" s="130"/>
      <c r="BRK172" s="70"/>
      <c r="BRL172" s="104"/>
      <c r="BRM172" s="105"/>
      <c r="BRN172" s="106"/>
      <c r="BRO172" s="107"/>
      <c r="BRP172" s="108"/>
      <c r="BRQ172" s="129"/>
      <c r="BRR172" s="130"/>
      <c r="BRS172" s="70"/>
      <c r="BRT172" s="104"/>
      <c r="BRU172" s="105"/>
      <c r="BRV172" s="106"/>
      <c r="BRW172" s="107"/>
      <c r="BRX172" s="108"/>
      <c r="BRY172" s="129"/>
      <c r="BRZ172" s="130"/>
      <c r="BSA172" s="70"/>
      <c r="BSB172" s="104"/>
      <c r="BSC172" s="105"/>
      <c r="BSD172" s="106"/>
      <c r="BSE172" s="107"/>
      <c r="BSF172" s="108"/>
      <c r="BSG172" s="129"/>
      <c r="BSH172" s="130"/>
      <c r="BSI172" s="70"/>
      <c r="BSJ172" s="104"/>
      <c r="BSK172" s="105"/>
      <c r="BSL172" s="106"/>
      <c r="BSM172" s="107"/>
      <c r="BSN172" s="108"/>
      <c r="BSO172" s="129"/>
      <c r="BSP172" s="130"/>
      <c r="BSQ172" s="70"/>
      <c r="BSR172" s="104"/>
      <c r="BSS172" s="105"/>
      <c r="BST172" s="106"/>
      <c r="BSU172" s="107"/>
      <c r="BSV172" s="108"/>
      <c r="BSW172" s="129"/>
      <c r="BSX172" s="130"/>
      <c r="BSY172" s="70"/>
      <c r="BSZ172" s="104"/>
      <c r="BTA172" s="105"/>
      <c r="BTB172" s="106"/>
      <c r="BTC172" s="107"/>
      <c r="BTD172" s="108"/>
      <c r="BTE172" s="129"/>
      <c r="BTF172" s="130"/>
      <c r="BTG172" s="70"/>
      <c r="BTH172" s="104"/>
      <c r="BTI172" s="105"/>
      <c r="BTJ172" s="106"/>
      <c r="BTK172" s="107"/>
      <c r="BTL172" s="108"/>
      <c r="BTM172" s="129"/>
      <c r="BTN172" s="130"/>
      <c r="BTO172" s="70"/>
      <c r="BTP172" s="104"/>
      <c r="BTQ172" s="105"/>
      <c r="BTR172" s="106"/>
      <c r="BTS172" s="107"/>
      <c r="BTT172" s="108"/>
      <c r="BTU172" s="129"/>
      <c r="BTV172" s="130"/>
      <c r="BTW172" s="70"/>
      <c r="BTX172" s="104"/>
      <c r="BTY172" s="105"/>
      <c r="BTZ172" s="106"/>
      <c r="BUA172" s="107"/>
      <c r="BUB172" s="108"/>
      <c r="BUC172" s="129"/>
      <c r="BUD172" s="130"/>
      <c r="BUE172" s="70"/>
      <c r="BUF172" s="104"/>
      <c r="BUG172" s="105"/>
      <c r="BUH172" s="106"/>
      <c r="BUI172" s="107"/>
      <c r="BUJ172" s="108"/>
      <c r="BUK172" s="129"/>
      <c r="BUL172" s="130"/>
      <c r="BUM172" s="70"/>
      <c r="BUN172" s="104"/>
      <c r="BUO172" s="105"/>
      <c r="BUP172" s="106"/>
      <c r="BUQ172" s="107"/>
      <c r="BUR172" s="108"/>
      <c r="BUS172" s="129"/>
      <c r="BUT172" s="130"/>
      <c r="BUU172" s="70"/>
      <c r="BUV172" s="104"/>
      <c r="BUW172" s="105"/>
      <c r="BUX172" s="106"/>
      <c r="BUY172" s="107"/>
      <c r="BUZ172" s="108"/>
      <c r="BVA172" s="129"/>
      <c r="BVB172" s="130"/>
      <c r="BVC172" s="70"/>
      <c r="BVD172" s="104"/>
      <c r="BVE172" s="105"/>
      <c r="BVF172" s="106"/>
      <c r="BVG172" s="107"/>
      <c r="BVH172" s="108"/>
      <c r="BVI172" s="129"/>
      <c r="BVJ172" s="130"/>
      <c r="BVK172" s="70"/>
      <c r="BVL172" s="104"/>
      <c r="BVM172" s="105"/>
      <c r="BVN172" s="106"/>
      <c r="BVO172" s="107"/>
      <c r="BVP172" s="108"/>
      <c r="BVQ172" s="129"/>
      <c r="BVR172" s="130"/>
      <c r="BVS172" s="70"/>
      <c r="BVT172" s="104"/>
      <c r="BVU172" s="105"/>
      <c r="BVV172" s="106"/>
      <c r="BVW172" s="107"/>
      <c r="BVX172" s="108"/>
      <c r="BVY172" s="129"/>
      <c r="BVZ172" s="130"/>
      <c r="BWA172" s="70"/>
      <c r="BWB172" s="104"/>
      <c r="BWC172" s="105"/>
      <c r="BWD172" s="106"/>
      <c r="BWE172" s="107"/>
      <c r="BWF172" s="108"/>
      <c r="BWG172" s="129"/>
      <c r="BWH172" s="130"/>
      <c r="BWI172" s="70"/>
      <c r="BWJ172" s="104"/>
      <c r="BWK172" s="105"/>
      <c r="BWL172" s="106"/>
      <c r="BWM172" s="107"/>
      <c r="BWN172" s="108"/>
      <c r="BWO172" s="129"/>
      <c r="BWP172" s="130"/>
      <c r="BWQ172" s="70"/>
      <c r="BWR172" s="104"/>
      <c r="BWS172" s="105"/>
      <c r="BWT172" s="106"/>
      <c r="BWU172" s="107"/>
      <c r="BWV172" s="108"/>
      <c r="BWW172" s="129"/>
      <c r="BWX172" s="130"/>
      <c r="BWY172" s="70"/>
      <c r="BWZ172" s="104"/>
      <c r="BXA172" s="105"/>
      <c r="BXB172" s="106"/>
      <c r="BXC172" s="107"/>
      <c r="BXD172" s="108"/>
      <c r="BXE172" s="129"/>
      <c r="BXF172" s="130"/>
      <c r="BXG172" s="70"/>
      <c r="BXH172" s="104"/>
      <c r="BXI172" s="105"/>
      <c r="BXJ172" s="106"/>
      <c r="BXK172" s="107"/>
      <c r="BXL172" s="108"/>
      <c r="BXM172" s="129"/>
      <c r="BXN172" s="130"/>
      <c r="BXO172" s="70"/>
      <c r="BXP172" s="104"/>
      <c r="BXQ172" s="105"/>
      <c r="BXR172" s="106"/>
      <c r="BXS172" s="107"/>
      <c r="BXT172" s="108"/>
      <c r="BXU172" s="129"/>
      <c r="BXV172" s="130"/>
      <c r="BXW172" s="70"/>
      <c r="BXX172" s="104"/>
      <c r="BXY172" s="105"/>
      <c r="BXZ172" s="106"/>
      <c r="BYA172" s="107"/>
      <c r="BYB172" s="108"/>
      <c r="BYC172" s="129"/>
      <c r="BYD172" s="130"/>
      <c r="BYE172" s="70"/>
      <c r="BYF172" s="104"/>
      <c r="BYG172" s="105"/>
      <c r="BYH172" s="106"/>
      <c r="BYI172" s="107"/>
      <c r="BYJ172" s="108"/>
      <c r="BYK172" s="129"/>
      <c r="BYL172" s="130"/>
      <c r="BYM172" s="70"/>
      <c r="BYN172" s="104"/>
      <c r="BYO172" s="105"/>
      <c r="BYP172" s="106"/>
      <c r="BYQ172" s="107"/>
      <c r="BYR172" s="108"/>
      <c r="BYS172" s="129"/>
      <c r="BYT172" s="130"/>
      <c r="BYU172" s="70"/>
      <c r="BYV172" s="104"/>
      <c r="BYW172" s="105"/>
      <c r="BYX172" s="106"/>
      <c r="BYY172" s="107"/>
      <c r="BYZ172" s="108"/>
      <c r="BZA172" s="129"/>
      <c r="BZB172" s="130"/>
      <c r="BZC172" s="70"/>
      <c r="BZD172" s="104"/>
      <c r="BZE172" s="105"/>
      <c r="BZF172" s="106"/>
      <c r="BZG172" s="107"/>
      <c r="BZH172" s="108"/>
      <c r="BZI172" s="129"/>
      <c r="BZJ172" s="130"/>
      <c r="BZK172" s="70"/>
      <c r="BZL172" s="104"/>
      <c r="BZM172" s="105"/>
      <c r="BZN172" s="106"/>
      <c r="BZO172" s="107"/>
      <c r="BZP172" s="108"/>
      <c r="BZQ172" s="129"/>
      <c r="BZR172" s="130"/>
      <c r="BZS172" s="70"/>
      <c r="BZT172" s="104"/>
      <c r="BZU172" s="105"/>
      <c r="BZV172" s="106"/>
      <c r="BZW172" s="107"/>
      <c r="BZX172" s="108"/>
      <c r="BZY172" s="129"/>
      <c r="BZZ172" s="130"/>
      <c r="CAA172" s="70"/>
      <c r="CAB172" s="104"/>
      <c r="CAC172" s="105"/>
      <c r="CAD172" s="106"/>
      <c r="CAE172" s="107"/>
      <c r="CAF172" s="108"/>
      <c r="CAG172" s="129"/>
      <c r="CAH172" s="130"/>
      <c r="CAI172" s="70"/>
      <c r="CAJ172" s="104"/>
      <c r="CAK172" s="105"/>
      <c r="CAL172" s="106"/>
      <c r="CAM172" s="107"/>
      <c r="CAN172" s="108"/>
      <c r="CAO172" s="129"/>
      <c r="CAP172" s="130"/>
      <c r="CAQ172" s="70"/>
      <c r="CAR172" s="104"/>
      <c r="CAS172" s="105"/>
      <c r="CAT172" s="106"/>
      <c r="CAU172" s="107"/>
      <c r="CAV172" s="108"/>
      <c r="CAW172" s="129"/>
      <c r="CAX172" s="130"/>
      <c r="CAY172" s="70"/>
      <c r="CAZ172" s="104"/>
      <c r="CBA172" s="105"/>
      <c r="CBB172" s="106"/>
      <c r="CBC172" s="107"/>
      <c r="CBD172" s="108"/>
      <c r="CBE172" s="129"/>
      <c r="CBF172" s="130"/>
      <c r="CBG172" s="70"/>
      <c r="CBH172" s="104"/>
      <c r="CBI172" s="105"/>
      <c r="CBJ172" s="106"/>
      <c r="CBK172" s="107"/>
      <c r="CBL172" s="108"/>
      <c r="CBM172" s="129"/>
      <c r="CBN172" s="130"/>
      <c r="CBO172" s="70"/>
      <c r="CBP172" s="104"/>
      <c r="CBQ172" s="105"/>
      <c r="CBR172" s="106"/>
      <c r="CBS172" s="107"/>
      <c r="CBT172" s="108"/>
      <c r="CBU172" s="129"/>
      <c r="CBV172" s="130"/>
      <c r="CBW172" s="70"/>
      <c r="CBX172" s="104"/>
      <c r="CBY172" s="105"/>
      <c r="CBZ172" s="106"/>
      <c r="CCA172" s="107"/>
      <c r="CCB172" s="108"/>
      <c r="CCC172" s="129"/>
      <c r="CCD172" s="130"/>
      <c r="CCE172" s="70"/>
      <c r="CCF172" s="104"/>
      <c r="CCG172" s="105"/>
      <c r="CCH172" s="106"/>
      <c r="CCI172" s="107"/>
      <c r="CCJ172" s="108"/>
      <c r="CCK172" s="129"/>
      <c r="CCL172" s="130"/>
      <c r="CCM172" s="70"/>
      <c r="CCN172" s="104"/>
      <c r="CCO172" s="105"/>
      <c r="CCP172" s="106"/>
      <c r="CCQ172" s="107"/>
      <c r="CCR172" s="108"/>
      <c r="CCS172" s="129"/>
      <c r="CCT172" s="130"/>
      <c r="CCU172" s="70"/>
      <c r="CCV172" s="104"/>
      <c r="CCW172" s="105"/>
      <c r="CCX172" s="106"/>
      <c r="CCY172" s="107"/>
      <c r="CCZ172" s="108"/>
      <c r="CDA172" s="129"/>
      <c r="CDB172" s="130"/>
      <c r="CDC172" s="70"/>
      <c r="CDD172" s="104"/>
      <c r="CDE172" s="105"/>
      <c r="CDF172" s="106"/>
      <c r="CDG172" s="107"/>
      <c r="CDH172" s="108"/>
      <c r="CDI172" s="129"/>
      <c r="CDJ172" s="130"/>
      <c r="CDK172" s="70"/>
      <c r="CDL172" s="104"/>
      <c r="CDM172" s="105"/>
      <c r="CDN172" s="106"/>
      <c r="CDO172" s="107"/>
      <c r="CDP172" s="108"/>
      <c r="CDQ172" s="129"/>
      <c r="CDR172" s="130"/>
      <c r="CDS172" s="70"/>
      <c r="CDT172" s="104"/>
      <c r="CDU172" s="105"/>
      <c r="CDV172" s="106"/>
      <c r="CDW172" s="107"/>
      <c r="CDX172" s="108"/>
      <c r="CDY172" s="129"/>
      <c r="CDZ172" s="130"/>
      <c r="CEA172" s="70"/>
      <c r="CEB172" s="104"/>
      <c r="CEC172" s="105"/>
      <c r="CED172" s="106"/>
      <c r="CEE172" s="107"/>
      <c r="CEF172" s="108"/>
      <c r="CEG172" s="129"/>
      <c r="CEH172" s="130"/>
      <c r="CEI172" s="70"/>
      <c r="CEJ172" s="104"/>
      <c r="CEK172" s="105"/>
      <c r="CEL172" s="106"/>
      <c r="CEM172" s="107"/>
      <c r="CEN172" s="108"/>
      <c r="CEO172" s="129"/>
      <c r="CEP172" s="130"/>
      <c r="CEQ172" s="70"/>
      <c r="CER172" s="104"/>
      <c r="CES172" s="105"/>
      <c r="CET172" s="106"/>
      <c r="CEU172" s="107"/>
      <c r="CEV172" s="108"/>
      <c r="CEW172" s="129"/>
      <c r="CEX172" s="130"/>
      <c r="CEY172" s="70"/>
      <c r="CEZ172" s="104"/>
      <c r="CFA172" s="105"/>
      <c r="CFB172" s="106"/>
      <c r="CFC172" s="107"/>
      <c r="CFD172" s="108"/>
      <c r="CFE172" s="129"/>
      <c r="CFF172" s="130"/>
      <c r="CFG172" s="70"/>
      <c r="CFH172" s="104"/>
      <c r="CFI172" s="105"/>
      <c r="CFJ172" s="106"/>
      <c r="CFK172" s="107"/>
      <c r="CFL172" s="108"/>
      <c r="CFM172" s="129"/>
      <c r="CFN172" s="130"/>
      <c r="CFO172" s="70"/>
      <c r="CFP172" s="104"/>
      <c r="CFQ172" s="105"/>
      <c r="CFR172" s="106"/>
      <c r="CFS172" s="107"/>
      <c r="CFT172" s="108"/>
      <c r="CFU172" s="129"/>
      <c r="CFV172" s="130"/>
      <c r="CFW172" s="70"/>
      <c r="CFX172" s="104"/>
      <c r="CFY172" s="105"/>
      <c r="CFZ172" s="106"/>
      <c r="CGA172" s="107"/>
      <c r="CGB172" s="108"/>
      <c r="CGC172" s="129"/>
      <c r="CGD172" s="130"/>
      <c r="CGE172" s="70"/>
      <c r="CGF172" s="104"/>
      <c r="CGG172" s="105"/>
      <c r="CGH172" s="106"/>
      <c r="CGI172" s="107"/>
      <c r="CGJ172" s="108"/>
      <c r="CGK172" s="129"/>
      <c r="CGL172" s="130"/>
      <c r="CGM172" s="70"/>
      <c r="CGN172" s="104"/>
      <c r="CGO172" s="105"/>
      <c r="CGP172" s="106"/>
      <c r="CGQ172" s="107"/>
      <c r="CGR172" s="108"/>
      <c r="CGS172" s="129"/>
      <c r="CGT172" s="130"/>
      <c r="CGU172" s="70"/>
      <c r="CGV172" s="104"/>
      <c r="CGW172" s="105"/>
      <c r="CGX172" s="106"/>
      <c r="CGY172" s="107"/>
      <c r="CGZ172" s="108"/>
      <c r="CHA172" s="129"/>
      <c r="CHB172" s="130"/>
      <c r="CHC172" s="70"/>
      <c r="CHD172" s="104"/>
      <c r="CHE172" s="105"/>
      <c r="CHF172" s="106"/>
      <c r="CHG172" s="107"/>
      <c r="CHH172" s="108"/>
      <c r="CHI172" s="129"/>
      <c r="CHJ172" s="130"/>
      <c r="CHK172" s="70"/>
      <c r="CHL172" s="104"/>
      <c r="CHM172" s="105"/>
      <c r="CHN172" s="106"/>
      <c r="CHO172" s="107"/>
      <c r="CHP172" s="108"/>
      <c r="CHQ172" s="129"/>
      <c r="CHR172" s="130"/>
      <c r="CHS172" s="70"/>
      <c r="CHT172" s="104"/>
      <c r="CHU172" s="105"/>
      <c r="CHV172" s="106"/>
      <c r="CHW172" s="107"/>
      <c r="CHX172" s="108"/>
      <c r="CHY172" s="129"/>
      <c r="CHZ172" s="130"/>
      <c r="CIA172" s="70"/>
      <c r="CIB172" s="104"/>
      <c r="CIC172" s="105"/>
      <c r="CID172" s="106"/>
      <c r="CIE172" s="107"/>
      <c r="CIF172" s="108"/>
      <c r="CIG172" s="129"/>
      <c r="CIH172" s="130"/>
      <c r="CII172" s="70"/>
      <c r="CIJ172" s="104"/>
      <c r="CIK172" s="105"/>
      <c r="CIL172" s="106"/>
      <c r="CIM172" s="107"/>
      <c r="CIN172" s="108"/>
      <c r="CIO172" s="129"/>
      <c r="CIP172" s="130"/>
      <c r="CIQ172" s="70"/>
      <c r="CIR172" s="104"/>
      <c r="CIS172" s="105"/>
      <c r="CIT172" s="106"/>
      <c r="CIU172" s="107"/>
      <c r="CIV172" s="108"/>
      <c r="CIW172" s="129"/>
      <c r="CIX172" s="130"/>
      <c r="CIY172" s="70"/>
      <c r="CIZ172" s="104"/>
      <c r="CJA172" s="105"/>
      <c r="CJB172" s="106"/>
      <c r="CJC172" s="107"/>
      <c r="CJD172" s="108"/>
      <c r="CJE172" s="129"/>
      <c r="CJF172" s="130"/>
      <c r="CJG172" s="70"/>
      <c r="CJH172" s="104"/>
      <c r="CJI172" s="105"/>
      <c r="CJJ172" s="106"/>
      <c r="CJK172" s="107"/>
      <c r="CJL172" s="108"/>
      <c r="CJM172" s="129"/>
      <c r="CJN172" s="130"/>
      <c r="CJO172" s="70"/>
      <c r="CJP172" s="104"/>
      <c r="CJQ172" s="105"/>
      <c r="CJR172" s="106"/>
      <c r="CJS172" s="107"/>
      <c r="CJT172" s="108"/>
      <c r="CJU172" s="129"/>
      <c r="CJV172" s="130"/>
      <c r="CJW172" s="70"/>
      <c r="CJX172" s="104"/>
      <c r="CJY172" s="105"/>
      <c r="CJZ172" s="106"/>
      <c r="CKA172" s="107"/>
      <c r="CKB172" s="108"/>
      <c r="CKC172" s="129"/>
      <c r="CKD172" s="130"/>
      <c r="CKE172" s="70"/>
      <c r="CKF172" s="104"/>
      <c r="CKG172" s="105"/>
      <c r="CKH172" s="106"/>
      <c r="CKI172" s="107"/>
      <c r="CKJ172" s="108"/>
      <c r="CKK172" s="129"/>
      <c r="CKL172" s="130"/>
      <c r="CKM172" s="70"/>
      <c r="CKN172" s="104"/>
      <c r="CKO172" s="105"/>
      <c r="CKP172" s="106"/>
      <c r="CKQ172" s="107"/>
      <c r="CKR172" s="108"/>
      <c r="CKS172" s="129"/>
      <c r="CKT172" s="130"/>
      <c r="CKU172" s="70"/>
      <c r="CKV172" s="104"/>
      <c r="CKW172" s="105"/>
      <c r="CKX172" s="106"/>
      <c r="CKY172" s="107"/>
      <c r="CKZ172" s="108"/>
      <c r="CLA172" s="129"/>
      <c r="CLB172" s="130"/>
      <c r="CLC172" s="70"/>
      <c r="CLD172" s="104"/>
      <c r="CLE172" s="105"/>
      <c r="CLF172" s="106"/>
      <c r="CLG172" s="107"/>
      <c r="CLH172" s="108"/>
      <c r="CLI172" s="129"/>
      <c r="CLJ172" s="130"/>
      <c r="CLK172" s="70"/>
      <c r="CLL172" s="104"/>
      <c r="CLM172" s="105"/>
      <c r="CLN172" s="106"/>
      <c r="CLO172" s="107"/>
      <c r="CLP172" s="108"/>
      <c r="CLQ172" s="129"/>
      <c r="CLR172" s="130"/>
      <c r="CLS172" s="70"/>
      <c r="CLT172" s="104"/>
      <c r="CLU172" s="105"/>
      <c r="CLV172" s="106"/>
      <c r="CLW172" s="107"/>
      <c r="CLX172" s="108"/>
      <c r="CLY172" s="129"/>
      <c r="CLZ172" s="130"/>
      <c r="CMA172" s="70"/>
      <c r="CMB172" s="104"/>
      <c r="CMC172" s="105"/>
      <c r="CMD172" s="106"/>
      <c r="CME172" s="107"/>
      <c r="CMF172" s="108"/>
      <c r="CMG172" s="129"/>
      <c r="CMH172" s="130"/>
      <c r="CMI172" s="70"/>
      <c r="CMJ172" s="104"/>
      <c r="CMK172" s="105"/>
      <c r="CML172" s="106"/>
      <c r="CMM172" s="107"/>
      <c r="CMN172" s="108"/>
      <c r="CMO172" s="129"/>
      <c r="CMP172" s="130"/>
      <c r="CMQ172" s="70"/>
      <c r="CMR172" s="104"/>
      <c r="CMS172" s="105"/>
      <c r="CMT172" s="106"/>
      <c r="CMU172" s="107"/>
      <c r="CMV172" s="108"/>
      <c r="CMW172" s="129"/>
      <c r="CMX172" s="130"/>
      <c r="CMY172" s="70"/>
      <c r="CMZ172" s="104"/>
      <c r="CNA172" s="105"/>
      <c r="CNB172" s="106"/>
      <c r="CNC172" s="107"/>
      <c r="CND172" s="108"/>
      <c r="CNE172" s="129"/>
      <c r="CNF172" s="130"/>
      <c r="CNG172" s="70"/>
      <c r="CNH172" s="104"/>
      <c r="CNI172" s="105"/>
      <c r="CNJ172" s="106"/>
      <c r="CNK172" s="107"/>
      <c r="CNL172" s="108"/>
      <c r="CNM172" s="129"/>
      <c r="CNN172" s="130"/>
      <c r="CNO172" s="70"/>
      <c r="CNP172" s="104"/>
      <c r="CNQ172" s="105"/>
      <c r="CNR172" s="106"/>
      <c r="CNS172" s="107"/>
      <c r="CNT172" s="108"/>
      <c r="CNU172" s="129"/>
      <c r="CNV172" s="130"/>
      <c r="CNW172" s="70"/>
      <c r="CNX172" s="104"/>
      <c r="CNY172" s="105"/>
      <c r="CNZ172" s="106"/>
      <c r="COA172" s="107"/>
      <c r="COB172" s="108"/>
      <c r="COC172" s="129"/>
      <c r="COD172" s="130"/>
      <c r="COE172" s="70"/>
      <c r="COF172" s="104"/>
      <c r="COG172" s="105"/>
      <c r="COH172" s="106"/>
      <c r="COI172" s="107"/>
      <c r="COJ172" s="108"/>
      <c r="COK172" s="129"/>
      <c r="COL172" s="130"/>
      <c r="COM172" s="70"/>
      <c r="CON172" s="104"/>
      <c r="COO172" s="105"/>
      <c r="COP172" s="106"/>
      <c r="COQ172" s="107"/>
      <c r="COR172" s="108"/>
      <c r="COS172" s="129"/>
      <c r="COT172" s="130"/>
      <c r="COU172" s="70"/>
      <c r="COV172" s="104"/>
      <c r="COW172" s="105"/>
      <c r="COX172" s="106"/>
      <c r="COY172" s="107"/>
      <c r="COZ172" s="108"/>
      <c r="CPA172" s="129"/>
      <c r="CPB172" s="130"/>
      <c r="CPC172" s="70"/>
      <c r="CPD172" s="104"/>
      <c r="CPE172" s="105"/>
      <c r="CPF172" s="106"/>
      <c r="CPG172" s="107"/>
      <c r="CPH172" s="108"/>
      <c r="CPI172" s="129"/>
      <c r="CPJ172" s="130"/>
      <c r="CPK172" s="70"/>
      <c r="CPL172" s="104"/>
      <c r="CPM172" s="105"/>
      <c r="CPN172" s="106"/>
      <c r="CPO172" s="107"/>
      <c r="CPP172" s="108"/>
      <c r="CPQ172" s="129"/>
      <c r="CPR172" s="130"/>
      <c r="CPS172" s="70"/>
      <c r="CPT172" s="104"/>
      <c r="CPU172" s="105"/>
      <c r="CPV172" s="106"/>
      <c r="CPW172" s="107"/>
      <c r="CPX172" s="108"/>
      <c r="CPY172" s="129"/>
      <c r="CPZ172" s="130"/>
      <c r="CQA172" s="70"/>
      <c r="CQB172" s="104"/>
      <c r="CQC172" s="105"/>
      <c r="CQD172" s="106"/>
      <c r="CQE172" s="107"/>
      <c r="CQF172" s="108"/>
      <c r="CQG172" s="129"/>
      <c r="CQH172" s="130"/>
      <c r="CQI172" s="70"/>
      <c r="CQJ172" s="104"/>
      <c r="CQK172" s="105"/>
      <c r="CQL172" s="106"/>
      <c r="CQM172" s="107"/>
      <c r="CQN172" s="108"/>
      <c r="CQO172" s="129"/>
      <c r="CQP172" s="130"/>
      <c r="CQQ172" s="70"/>
      <c r="CQR172" s="104"/>
      <c r="CQS172" s="105"/>
      <c r="CQT172" s="106"/>
      <c r="CQU172" s="107"/>
      <c r="CQV172" s="108"/>
      <c r="CQW172" s="129"/>
      <c r="CQX172" s="130"/>
      <c r="CQY172" s="70"/>
      <c r="CQZ172" s="104"/>
      <c r="CRA172" s="105"/>
      <c r="CRB172" s="106"/>
      <c r="CRC172" s="107"/>
      <c r="CRD172" s="108"/>
      <c r="CRE172" s="129"/>
      <c r="CRF172" s="130"/>
      <c r="CRG172" s="70"/>
      <c r="CRH172" s="104"/>
      <c r="CRI172" s="105"/>
      <c r="CRJ172" s="106"/>
      <c r="CRK172" s="107"/>
      <c r="CRL172" s="108"/>
      <c r="CRM172" s="129"/>
      <c r="CRN172" s="130"/>
      <c r="CRO172" s="70"/>
      <c r="CRP172" s="104"/>
      <c r="CRQ172" s="105"/>
      <c r="CRR172" s="106"/>
      <c r="CRS172" s="107"/>
      <c r="CRT172" s="108"/>
      <c r="CRU172" s="129"/>
      <c r="CRV172" s="130"/>
      <c r="CRW172" s="70"/>
      <c r="CRX172" s="104"/>
      <c r="CRY172" s="105"/>
      <c r="CRZ172" s="106"/>
      <c r="CSA172" s="107"/>
      <c r="CSB172" s="108"/>
      <c r="CSC172" s="129"/>
      <c r="CSD172" s="130"/>
      <c r="CSE172" s="70"/>
      <c r="CSF172" s="104"/>
      <c r="CSG172" s="105"/>
      <c r="CSH172" s="106"/>
      <c r="CSI172" s="107"/>
      <c r="CSJ172" s="108"/>
      <c r="CSK172" s="129"/>
      <c r="CSL172" s="130"/>
      <c r="CSM172" s="70"/>
      <c r="CSN172" s="104"/>
      <c r="CSO172" s="105"/>
      <c r="CSP172" s="106"/>
      <c r="CSQ172" s="107"/>
      <c r="CSR172" s="108"/>
      <c r="CSS172" s="129"/>
      <c r="CST172" s="130"/>
      <c r="CSU172" s="70"/>
      <c r="CSV172" s="104"/>
      <c r="CSW172" s="105"/>
      <c r="CSX172" s="106"/>
      <c r="CSY172" s="107"/>
      <c r="CSZ172" s="108"/>
      <c r="CTA172" s="129"/>
      <c r="CTB172" s="130"/>
      <c r="CTC172" s="70"/>
      <c r="CTD172" s="104"/>
      <c r="CTE172" s="105"/>
      <c r="CTF172" s="106"/>
      <c r="CTG172" s="107"/>
      <c r="CTH172" s="108"/>
      <c r="CTI172" s="129"/>
      <c r="CTJ172" s="130"/>
      <c r="CTK172" s="70"/>
      <c r="CTL172" s="104"/>
      <c r="CTM172" s="105"/>
      <c r="CTN172" s="106"/>
      <c r="CTO172" s="107"/>
      <c r="CTP172" s="108"/>
      <c r="CTQ172" s="129"/>
      <c r="CTR172" s="130"/>
      <c r="CTS172" s="70"/>
      <c r="CTT172" s="104"/>
      <c r="CTU172" s="105"/>
      <c r="CTV172" s="106"/>
      <c r="CTW172" s="107"/>
      <c r="CTX172" s="108"/>
      <c r="CTY172" s="129"/>
      <c r="CTZ172" s="130"/>
      <c r="CUA172" s="70"/>
      <c r="CUB172" s="104"/>
      <c r="CUC172" s="105"/>
      <c r="CUD172" s="106"/>
      <c r="CUE172" s="107"/>
      <c r="CUF172" s="108"/>
      <c r="CUG172" s="129"/>
      <c r="CUH172" s="130"/>
      <c r="CUI172" s="70"/>
      <c r="CUJ172" s="104"/>
      <c r="CUK172" s="105"/>
      <c r="CUL172" s="106"/>
      <c r="CUM172" s="107"/>
      <c r="CUN172" s="108"/>
      <c r="CUO172" s="129"/>
      <c r="CUP172" s="130"/>
      <c r="CUQ172" s="70"/>
      <c r="CUR172" s="104"/>
      <c r="CUS172" s="105"/>
      <c r="CUT172" s="106"/>
      <c r="CUU172" s="107"/>
      <c r="CUV172" s="108"/>
      <c r="CUW172" s="129"/>
      <c r="CUX172" s="130"/>
      <c r="CUY172" s="70"/>
      <c r="CUZ172" s="104"/>
      <c r="CVA172" s="105"/>
      <c r="CVB172" s="106"/>
      <c r="CVC172" s="107"/>
      <c r="CVD172" s="108"/>
      <c r="CVE172" s="129"/>
      <c r="CVF172" s="130"/>
      <c r="CVG172" s="70"/>
      <c r="CVH172" s="104"/>
      <c r="CVI172" s="105"/>
      <c r="CVJ172" s="106"/>
      <c r="CVK172" s="107"/>
      <c r="CVL172" s="108"/>
      <c r="CVM172" s="129"/>
      <c r="CVN172" s="130"/>
      <c r="CVO172" s="70"/>
      <c r="CVP172" s="104"/>
      <c r="CVQ172" s="105"/>
      <c r="CVR172" s="106"/>
      <c r="CVS172" s="107"/>
      <c r="CVT172" s="108"/>
      <c r="CVU172" s="129"/>
      <c r="CVV172" s="130"/>
      <c r="CVW172" s="70"/>
      <c r="CVX172" s="104"/>
      <c r="CVY172" s="105"/>
      <c r="CVZ172" s="106"/>
      <c r="CWA172" s="107"/>
      <c r="CWB172" s="108"/>
      <c r="CWC172" s="129"/>
      <c r="CWD172" s="130"/>
      <c r="CWE172" s="70"/>
      <c r="CWF172" s="104"/>
      <c r="CWG172" s="105"/>
      <c r="CWH172" s="106"/>
      <c r="CWI172" s="107"/>
      <c r="CWJ172" s="108"/>
      <c r="CWK172" s="129"/>
      <c r="CWL172" s="130"/>
      <c r="CWM172" s="70"/>
      <c r="CWN172" s="104"/>
      <c r="CWO172" s="105"/>
      <c r="CWP172" s="106"/>
      <c r="CWQ172" s="107"/>
      <c r="CWR172" s="108"/>
      <c r="CWS172" s="129"/>
      <c r="CWT172" s="130"/>
      <c r="CWU172" s="70"/>
      <c r="CWV172" s="104"/>
      <c r="CWW172" s="105"/>
      <c r="CWX172" s="106"/>
      <c r="CWY172" s="107"/>
      <c r="CWZ172" s="108"/>
      <c r="CXA172" s="129"/>
      <c r="CXB172" s="130"/>
      <c r="CXC172" s="70"/>
      <c r="CXD172" s="104"/>
      <c r="CXE172" s="105"/>
      <c r="CXF172" s="106"/>
      <c r="CXG172" s="107"/>
      <c r="CXH172" s="108"/>
      <c r="CXI172" s="129"/>
      <c r="CXJ172" s="130"/>
      <c r="CXK172" s="70"/>
      <c r="CXL172" s="104"/>
      <c r="CXM172" s="105"/>
      <c r="CXN172" s="106"/>
      <c r="CXO172" s="107"/>
      <c r="CXP172" s="108"/>
      <c r="CXQ172" s="129"/>
      <c r="CXR172" s="130"/>
      <c r="CXS172" s="70"/>
      <c r="CXT172" s="104"/>
      <c r="CXU172" s="105"/>
      <c r="CXV172" s="106"/>
      <c r="CXW172" s="107"/>
      <c r="CXX172" s="108"/>
      <c r="CXY172" s="129"/>
      <c r="CXZ172" s="130"/>
      <c r="CYA172" s="70"/>
      <c r="CYB172" s="104"/>
      <c r="CYC172" s="105"/>
      <c r="CYD172" s="106"/>
      <c r="CYE172" s="107"/>
      <c r="CYF172" s="108"/>
      <c r="CYG172" s="129"/>
      <c r="CYH172" s="130"/>
      <c r="CYI172" s="70"/>
      <c r="CYJ172" s="104"/>
      <c r="CYK172" s="105"/>
      <c r="CYL172" s="106"/>
      <c r="CYM172" s="107"/>
      <c r="CYN172" s="108"/>
      <c r="CYO172" s="129"/>
      <c r="CYP172" s="130"/>
      <c r="CYQ172" s="70"/>
      <c r="CYR172" s="104"/>
      <c r="CYS172" s="105"/>
      <c r="CYT172" s="106"/>
      <c r="CYU172" s="107"/>
      <c r="CYV172" s="108"/>
      <c r="CYW172" s="129"/>
      <c r="CYX172" s="130"/>
      <c r="CYY172" s="70"/>
      <c r="CYZ172" s="104"/>
      <c r="CZA172" s="105"/>
      <c r="CZB172" s="106"/>
      <c r="CZC172" s="107"/>
      <c r="CZD172" s="108"/>
      <c r="CZE172" s="129"/>
      <c r="CZF172" s="130"/>
      <c r="CZG172" s="70"/>
      <c r="CZH172" s="104"/>
      <c r="CZI172" s="105"/>
      <c r="CZJ172" s="106"/>
      <c r="CZK172" s="107"/>
      <c r="CZL172" s="108"/>
      <c r="CZM172" s="129"/>
      <c r="CZN172" s="130"/>
      <c r="CZO172" s="70"/>
      <c r="CZP172" s="104"/>
      <c r="CZQ172" s="105"/>
      <c r="CZR172" s="106"/>
      <c r="CZS172" s="107"/>
      <c r="CZT172" s="108"/>
      <c r="CZU172" s="129"/>
      <c r="CZV172" s="130"/>
      <c r="CZW172" s="70"/>
      <c r="CZX172" s="104"/>
      <c r="CZY172" s="105"/>
      <c r="CZZ172" s="106"/>
      <c r="DAA172" s="107"/>
      <c r="DAB172" s="108"/>
      <c r="DAC172" s="129"/>
      <c r="DAD172" s="130"/>
      <c r="DAE172" s="70"/>
      <c r="DAF172" s="104"/>
      <c r="DAG172" s="105"/>
      <c r="DAH172" s="106"/>
      <c r="DAI172" s="107"/>
      <c r="DAJ172" s="108"/>
      <c r="DAK172" s="129"/>
      <c r="DAL172" s="130"/>
      <c r="DAM172" s="70"/>
      <c r="DAN172" s="104"/>
      <c r="DAO172" s="105"/>
      <c r="DAP172" s="106"/>
      <c r="DAQ172" s="107"/>
      <c r="DAR172" s="108"/>
      <c r="DAS172" s="129"/>
      <c r="DAT172" s="130"/>
      <c r="DAU172" s="70"/>
      <c r="DAV172" s="104"/>
      <c r="DAW172" s="105"/>
      <c r="DAX172" s="106"/>
      <c r="DAY172" s="107"/>
      <c r="DAZ172" s="108"/>
      <c r="DBA172" s="129"/>
      <c r="DBB172" s="130"/>
      <c r="DBC172" s="70"/>
      <c r="DBD172" s="104"/>
      <c r="DBE172" s="105"/>
      <c r="DBF172" s="106"/>
      <c r="DBG172" s="107"/>
      <c r="DBH172" s="108"/>
      <c r="DBI172" s="129"/>
      <c r="DBJ172" s="130"/>
      <c r="DBK172" s="70"/>
      <c r="DBL172" s="104"/>
      <c r="DBM172" s="105"/>
      <c r="DBN172" s="106"/>
      <c r="DBO172" s="107"/>
      <c r="DBP172" s="108"/>
      <c r="DBQ172" s="129"/>
      <c r="DBR172" s="130"/>
      <c r="DBS172" s="70"/>
      <c r="DBT172" s="104"/>
      <c r="DBU172" s="105"/>
      <c r="DBV172" s="106"/>
      <c r="DBW172" s="107"/>
      <c r="DBX172" s="108"/>
      <c r="DBY172" s="129"/>
      <c r="DBZ172" s="130"/>
      <c r="DCA172" s="70"/>
      <c r="DCB172" s="104"/>
      <c r="DCC172" s="105"/>
      <c r="DCD172" s="106"/>
      <c r="DCE172" s="107"/>
      <c r="DCF172" s="108"/>
      <c r="DCG172" s="129"/>
      <c r="DCH172" s="130"/>
      <c r="DCI172" s="70"/>
      <c r="DCJ172" s="104"/>
      <c r="DCK172" s="105"/>
      <c r="DCL172" s="106"/>
      <c r="DCM172" s="107"/>
      <c r="DCN172" s="108"/>
      <c r="DCO172" s="129"/>
      <c r="DCP172" s="130"/>
      <c r="DCQ172" s="70"/>
      <c r="DCR172" s="104"/>
      <c r="DCS172" s="105"/>
      <c r="DCT172" s="106"/>
      <c r="DCU172" s="107"/>
      <c r="DCV172" s="108"/>
      <c r="DCW172" s="129"/>
      <c r="DCX172" s="130"/>
      <c r="DCY172" s="70"/>
      <c r="DCZ172" s="104"/>
      <c r="DDA172" s="105"/>
      <c r="DDB172" s="106"/>
      <c r="DDC172" s="107"/>
      <c r="DDD172" s="108"/>
      <c r="DDE172" s="129"/>
      <c r="DDF172" s="130"/>
      <c r="DDG172" s="70"/>
      <c r="DDH172" s="104"/>
      <c r="DDI172" s="105"/>
      <c r="DDJ172" s="106"/>
      <c r="DDK172" s="107"/>
      <c r="DDL172" s="108"/>
      <c r="DDM172" s="129"/>
      <c r="DDN172" s="130"/>
      <c r="DDO172" s="70"/>
      <c r="DDP172" s="104"/>
      <c r="DDQ172" s="105"/>
      <c r="DDR172" s="106"/>
      <c r="DDS172" s="107"/>
      <c r="DDT172" s="108"/>
      <c r="DDU172" s="129"/>
      <c r="DDV172" s="130"/>
      <c r="DDW172" s="70"/>
      <c r="DDX172" s="104"/>
      <c r="DDY172" s="105"/>
      <c r="DDZ172" s="106"/>
      <c r="DEA172" s="107"/>
      <c r="DEB172" s="108"/>
      <c r="DEC172" s="129"/>
      <c r="DED172" s="130"/>
      <c r="DEE172" s="70"/>
      <c r="DEF172" s="104"/>
      <c r="DEG172" s="105"/>
      <c r="DEH172" s="106"/>
      <c r="DEI172" s="107"/>
      <c r="DEJ172" s="108"/>
      <c r="DEK172" s="129"/>
      <c r="DEL172" s="130"/>
      <c r="DEM172" s="70"/>
      <c r="DEN172" s="104"/>
      <c r="DEO172" s="105"/>
      <c r="DEP172" s="106"/>
      <c r="DEQ172" s="107"/>
      <c r="DER172" s="108"/>
      <c r="DES172" s="129"/>
      <c r="DET172" s="130"/>
      <c r="DEU172" s="70"/>
      <c r="DEV172" s="104"/>
      <c r="DEW172" s="105"/>
      <c r="DEX172" s="106"/>
      <c r="DEY172" s="107"/>
      <c r="DEZ172" s="108"/>
      <c r="DFA172" s="129"/>
      <c r="DFB172" s="130"/>
      <c r="DFC172" s="70"/>
      <c r="DFD172" s="104"/>
      <c r="DFE172" s="105"/>
      <c r="DFF172" s="106"/>
      <c r="DFG172" s="107"/>
      <c r="DFH172" s="108"/>
      <c r="DFI172" s="129"/>
      <c r="DFJ172" s="130"/>
      <c r="DFK172" s="70"/>
      <c r="DFL172" s="104"/>
      <c r="DFM172" s="105"/>
      <c r="DFN172" s="106"/>
      <c r="DFO172" s="107"/>
      <c r="DFP172" s="108"/>
      <c r="DFQ172" s="129"/>
      <c r="DFR172" s="130"/>
      <c r="DFS172" s="70"/>
      <c r="DFT172" s="104"/>
      <c r="DFU172" s="105"/>
      <c r="DFV172" s="106"/>
      <c r="DFW172" s="107"/>
      <c r="DFX172" s="108"/>
      <c r="DFY172" s="129"/>
      <c r="DFZ172" s="130"/>
      <c r="DGA172" s="70"/>
      <c r="DGB172" s="104"/>
      <c r="DGC172" s="105"/>
      <c r="DGD172" s="106"/>
      <c r="DGE172" s="107"/>
      <c r="DGF172" s="108"/>
      <c r="DGG172" s="129"/>
      <c r="DGH172" s="130"/>
      <c r="DGI172" s="70"/>
      <c r="DGJ172" s="104"/>
      <c r="DGK172" s="105"/>
      <c r="DGL172" s="106"/>
      <c r="DGM172" s="107"/>
      <c r="DGN172" s="108"/>
      <c r="DGO172" s="129"/>
      <c r="DGP172" s="130"/>
      <c r="DGQ172" s="70"/>
      <c r="DGR172" s="104"/>
      <c r="DGS172" s="105"/>
      <c r="DGT172" s="106"/>
      <c r="DGU172" s="107"/>
      <c r="DGV172" s="108"/>
      <c r="DGW172" s="129"/>
      <c r="DGX172" s="130"/>
      <c r="DGY172" s="70"/>
      <c r="DGZ172" s="104"/>
      <c r="DHA172" s="105"/>
      <c r="DHB172" s="106"/>
      <c r="DHC172" s="107"/>
      <c r="DHD172" s="108"/>
      <c r="DHE172" s="129"/>
      <c r="DHF172" s="130"/>
      <c r="DHG172" s="70"/>
      <c r="DHH172" s="104"/>
      <c r="DHI172" s="105"/>
      <c r="DHJ172" s="106"/>
      <c r="DHK172" s="107"/>
      <c r="DHL172" s="108"/>
      <c r="DHM172" s="129"/>
      <c r="DHN172" s="130"/>
      <c r="DHO172" s="70"/>
      <c r="DHP172" s="104"/>
      <c r="DHQ172" s="105"/>
      <c r="DHR172" s="106"/>
      <c r="DHS172" s="107"/>
      <c r="DHT172" s="108"/>
      <c r="DHU172" s="129"/>
      <c r="DHV172" s="130"/>
      <c r="DHW172" s="70"/>
      <c r="DHX172" s="104"/>
      <c r="DHY172" s="105"/>
      <c r="DHZ172" s="106"/>
      <c r="DIA172" s="107"/>
      <c r="DIB172" s="108"/>
      <c r="DIC172" s="129"/>
      <c r="DID172" s="130"/>
      <c r="DIE172" s="70"/>
      <c r="DIF172" s="104"/>
      <c r="DIG172" s="105"/>
      <c r="DIH172" s="106"/>
      <c r="DII172" s="107"/>
      <c r="DIJ172" s="108"/>
      <c r="DIK172" s="129"/>
      <c r="DIL172" s="130"/>
      <c r="DIM172" s="70"/>
      <c r="DIN172" s="104"/>
      <c r="DIO172" s="105"/>
      <c r="DIP172" s="106"/>
      <c r="DIQ172" s="107"/>
      <c r="DIR172" s="108"/>
      <c r="DIS172" s="129"/>
      <c r="DIT172" s="130"/>
      <c r="DIU172" s="70"/>
      <c r="DIV172" s="104"/>
      <c r="DIW172" s="105"/>
      <c r="DIX172" s="106"/>
      <c r="DIY172" s="107"/>
      <c r="DIZ172" s="108"/>
      <c r="DJA172" s="129"/>
      <c r="DJB172" s="130"/>
      <c r="DJC172" s="70"/>
      <c r="DJD172" s="104"/>
      <c r="DJE172" s="105"/>
      <c r="DJF172" s="106"/>
      <c r="DJG172" s="107"/>
      <c r="DJH172" s="108"/>
      <c r="DJI172" s="129"/>
      <c r="DJJ172" s="130"/>
      <c r="DJK172" s="70"/>
      <c r="DJL172" s="104"/>
      <c r="DJM172" s="105"/>
      <c r="DJN172" s="106"/>
      <c r="DJO172" s="107"/>
      <c r="DJP172" s="108"/>
      <c r="DJQ172" s="129"/>
      <c r="DJR172" s="130"/>
      <c r="DJS172" s="70"/>
      <c r="DJT172" s="104"/>
      <c r="DJU172" s="105"/>
      <c r="DJV172" s="106"/>
      <c r="DJW172" s="107"/>
      <c r="DJX172" s="108"/>
      <c r="DJY172" s="129"/>
      <c r="DJZ172" s="130"/>
      <c r="DKA172" s="70"/>
      <c r="DKB172" s="104"/>
      <c r="DKC172" s="105"/>
      <c r="DKD172" s="106"/>
      <c r="DKE172" s="107"/>
      <c r="DKF172" s="108"/>
      <c r="DKG172" s="129"/>
      <c r="DKH172" s="130"/>
      <c r="DKI172" s="70"/>
      <c r="DKJ172" s="104"/>
      <c r="DKK172" s="105"/>
      <c r="DKL172" s="106"/>
      <c r="DKM172" s="107"/>
      <c r="DKN172" s="108"/>
      <c r="DKO172" s="129"/>
      <c r="DKP172" s="130"/>
      <c r="DKQ172" s="70"/>
      <c r="DKR172" s="104"/>
      <c r="DKS172" s="105"/>
      <c r="DKT172" s="106"/>
      <c r="DKU172" s="107"/>
      <c r="DKV172" s="108"/>
      <c r="DKW172" s="129"/>
      <c r="DKX172" s="130"/>
      <c r="DKY172" s="70"/>
      <c r="DKZ172" s="104"/>
      <c r="DLA172" s="105"/>
      <c r="DLB172" s="106"/>
      <c r="DLC172" s="107"/>
      <c r="DLD172" s="108"/>
      <c r="DLE172" s="129"/>
      <c r="DLF172" s="130"/>
      <c r="DLG172" s="70"/>
      <c r="DLH172" s="104"/>
      <c r="DLI172" s="105"/>
      <c r="DLJ172" s="106"/>
      <c r="DLK172" s="107"/>
      <c r="DLL172" s="108"/>
      <c r="DLM172" s="129"/>
      <c r="DLN172" s="130"/>
      <c r="DLO172" s="70"/>
      <c r="DLP172" s="104"/>
      <c r="DLQ172" s="105"/>
      <c r="DLR172" s="106"/>
      <c r="DLS172" s="107"/>
      <c r="DLT172" s="108"/>
      <c r="DLU172" s="129"/>
      <c r="DLV172" s="130"/>
      <c r="DLW172" s="70"/>
      <c r="DLX172" s="104"/>
      <c r="DLY172" s="105"/>
      <c r="DLZ172" s="106"/>
      <c r="DMA172" s="107"/>
      <c r="DMB172" s="108"/>
      <c r="DMC172" s="129"/>
      <c r="DMD172" s="130"/>
      <c r="DME172" s="70"/>
      <c r="DMF172" s="104"/>
      <c r="DMG172" s="105"/>
      <c r="DMH172" s="106"/>
      <c r="DMI172" s="107"/>
      <c r="DMJ172" s="108"/>
      <c r="DMK172" s="129"/>
      <c r="DML172" s="130"/>
      <c r="DMM172" s="70"/>
      <c r="DMN172" s="104"/>
      <c r="DMO172" s="105"/>
      <c r="DMP172" s="106"/>
      <c r="DMQ172" s="107"/>
      <c r="DMR172" s="108"/>
      <c r="DMS172" s="129"/>
      <c r="DMT172" s="130"/>
      <c r="DMU172" s="70"/>
      <c r="DMV172" s="104"/>
      <c r="DMW172" s="105"/>
      <c r="DMX172" s="106"/>
      <c r="DMY172" s="107"/>
      <c r="DMZ172" s="108"/>
      <c r="DNA172" s="129"/>
      <c r="DNB172" s="130"/>
      <c r="DNC172" s="70"/>
      <c r="DND172" s="104"/>
      <c r="DNE172" s="105"/>
      <c r="DNF172" s="106"/>
      <c r="DNG172" s="107"/>
      <c r="DNH172" s="108"/>
      <c r="DNI172" s="129"/>
      <c r="DNJ172" s="130"/>
      <c r="DNK172" s="70"/>
      <c r="DNL172" s="104"/>
      <c r="DNM172" s="105"/>
      <c r="DNN172" s="106"/>
      <c r="DNO172" s="107"/>
      <c r="DNP172" s="108"/>
      <c r="DNQ172" s="129"/>
      <c r="DNR172" s="130"/>
      <c r="DNS172" s="70"/>
      <c r="DNT172" s="104"/>
      <c r="DNU172" s="105"/>
      <c r="DNV172" s="106"/>
      <c r="DNW172" s="107"/>
      <c r="DNX172" s="108"/>
      <c r="DNY172" s="129"/>
      <c r="DNZ172" s="130"/>
      <c r="DOA172" s="70"/>
      <c r="DOB172" s="104"/>
      <c r="DOC172" s="105"/>
      <c r="DOD172" s="106"/>
      <c r="DOE172" s="107"/>
      <c r="DOF172" s="108"/>
      <c r="DOG172" s="129"/>
      <c r="DOH172" s="130"/>
      <c r="DOI172" s="70"/>
      <c r="DOJ172" s="104"/>
      <c r="DOK172" s="105"/>
      <c r="DOL172" s="106"/>
      <c r="DOM172" s="107"/>
      <c r="DON172" s="108"/>
      <c r="DOO172" s="129"/>
      <c r="DOP172" s="130"/>
      <c r="DOQ172" s="70"/>
      <c r="DOR172" s="104"/>
      <c r="DOS172" s="105"/>
      <c r="DOT172" s="106"/>
      <c r="DOU172" s="107"/>
      <c r="DOV172" s="108"/>
      <c r="DOW172" s="129"/>
      <c r="DOX172" s="130"/>
      <c r="DOY172" s="70"/>
      <c r="DOZ172" s="104"/>
      <c r="DPA172" s="105"/>
      <c r="DPB172" s="106"/>
      <c r="DPC172" s="107"/>
      <c r="DPD172" s="108"/>
      <c r="DPE172" s="129"/>
      <c r="DPF172" s="130"/>
      <c r="DPG172" s="70"/>
      <c r="DPH172" s="104"/>
      <c r="DPI172" s="105"/>
      <c r="DPJ172" s="106"/>
      <c r="DPK172" s="107"/>
      <c r="DPL172" s="108"/>
      <c r="DPM172" s="129"/>
      <c r="DPN172" s="130"/>
      <c r="DPO172" s="70"/>
      <c r="DPP172" s="104"/>
      <c r="DPQ172" s="105"/>
      <c r="DPR172" s="106"/>
      <c r="DPS172" s="107"/>
      <c r="DPT172" s="108"/>
      <c r="DPU172" s="129"/>
      <c r="DPV172" s="130"/>
      <c r="DPW172" s="70"/>
      <c r="DPX172" s="104"/>
      <c r="DPY172" s="105"/>
      <c r="DPZ172" s="106"/>
      <c r="DQA172" s="107"/>
      <c r="DQB172" s="108"/>
      <c r="DQC172" s="129"/>
      <c r="DQD172" s="130"/>
      <c r="DQE172" s="70"/>
      <c r="DQF172" s="104"/>
      <c r="DQG172" s="105"/>
      <c r="DQH172" s="106"/>
      <c r="DQI172" s="107"/>
      <c r="DQJ172" s="108"/>
      <c r="DQK172" s="129"/>
      <c r="DQL172" s="130"/>
      <c r="DQM172" s="70"/>
      <c r="DQN172" s="104"/>
      <c r="DQO172" s="105"/>
      <c r="DQP172" s="106"/>
      <c r="DQQ172" s="107"/>
      <c r="DQR172" s="108"/>
      <c r="DQS172" s="129"/>
      <c r="DQT172" s="130"/>
      <c r="DQU172" s="70"/>
      <c r="DQV172" s="104"/>
      <c r="DQW172" s="105"/>
      <c r="DQX172" s="106"/>
      <c r="DQY172" s="107"/>
      <c r="DQZ172" s="108"/>
      <c r="DRA172" s="129"/>
      <c r="DRB172" s="130"/>
      <c r="DRC172" s="70"/>
      <c r="DRD172" s="104"/>
      <c r="DRE172" s="105"/>
      <c r="DRF172" s="106"/>
      <c r="DRG172" s="107"/>
      <c r="DRH172" s="108"/>
      <c r="DRI172" s="129"/>
      <c r="DRJ172" s="130"/>
      <c r="DRK172" s="70"/>
      <c r="DRL172" s="104"/>
      <c r="DRM172" s="105"/>
      <c r="DRN172" s="106"/>
      <c r="DRO172" s="107"/>
      <c r="DRP172" s="108"/>
      <c r="DRQ172" s="129"/>
      <c r="DRR172" s="130"/>
      <c r="DRS172" s="70"/>
      <c r="DRT172" s="104"/>
      <c r="DRU172" s="105"/>
      <c r="DRV172" s="106"/>
      <c r="DRW172" s="107"/>
      <c r="DRX172" s="108"/>
      <c r="DRY172" s="129"/>
      <c r="DRZ172" s="130"/>
      <c r="DSA172" s="70"/>
      <c r="DSB172" s="104"/>
      <c r="DSC172" s="105"/>
      <c r="DSD172" s="106"/>
      <c r="DSE172" s="107"/>
      <c r="DSF172" s="108"/>
      <c r="DSG172" s="129"/>
      <c r="DSH172" s="130"/>
      <c r="DSI172" s="70"/>
      <c r="DSJ172" s="104"/>
      <c r="DSK172" s="105"/>
      <c r="DSL172" s="106"/>
      <c r="DSM172" s="107"/>
      <c r="DSN172" s="108"/>
      <c r="DSO172" s="129"/>
      <c r="DSP172" s="130"/>
      <c r="DSQ172" s="70"/>
      <c r="DSR172" s="104"/>
      <c r="DSS172" s="105"/>
      <c r="DST172" s="106"/>
      <c r="DSU172" s="107"/>
      <c r="DSV172" s="108"/>
      <c r="DSW172" s="129"/>
      <c r="DSX172" s="130"/>
      <c r="DSY172" s="70"/>
      <c r="DSZ172" s="104"/>
      <c r="DTA172" s="105"/>
      <c r="DTB172" s="106"/>
      <c r="DTC172" s="107"/>
      <c r="DTD172" s="108"/>
      <c r="DTE172" s="129"/>
      <c r="DTF172" s="130"/>
      <c r="DTG172" s="70"/>
      <c r="DTH172" s="104"/>
      <c r="DTI172" s="105"/>
      <c r="DTJ172" s="106"/>
      <c r="DTK172" s="107"/>
      <c r="DTL172" s="108"/>
      <c r="DTM172" s="129"/>
      <c r="DTN172" s="130"/>
      <c r="DTO172" s="70"/>
      <c r="DTP172" s="104"/>
      <c r="DTQ172" s="105"/>
      <c r="DTR172" s="106"/>
      <c r="DTS172" s="107"/>
      <c r="DTT172" s="108"/>
      <c r="DTU172" s="129"/>
      <c r="DTV172" s="130"/>
      <c r="DTW172" s="70"/>
      <c r="DTX172" s="104"/>
      <c r="DTY172" s="105"/>
      <c r="DTZ172" s="106"/>
      <c r="DUA172" s="107"/>
      <c r="DUB172" s="108"/>
      <c r="DUC172" s="129"/>
      <c r="DUD172" s="130"/>
      <c r="DUE172" s="70"/>
      <c r="DUF172" s="104"/>
      <c r="DUG172" s="105"/>
      <c r="DUH172" s="106"/>
      <c r="DUI172" s="107"/>
      <c r="DUJ172" s="108"/>
      <c r="DUK172" s="129"/>
      <c r="DUL172" s="130"/>
      <c r="DUM172" s="70"/>
      <c r="DUN172" s="104"/>
      <c r="DUO172" s="105"/>
      <c r="DUP172" s="106"/>
      <c r="DUQ172" s="107"/>
      <c r="DUR172" s="108"/>
      <c r="DUS172" s="129"/>
      <c r="DUT172" s="130"/>
      <c r="DUU172" s="70"/>
      <c r="DUV172" s="104"/>
      <c r="DUW172" s="105"/>
      <c r="DUX172" s="106"/>
      <c r="DUY172" s="107"/>
      <c r="DUZ172" s="108"/>
      <c r="DVA172" s="129"/>
      <c r="DVB172" s="130"/>
      <c r="DVC172" s="70"/>
      <c r="DVD172" s="104"/>
      <c r="DVE172" s="105"/>
      <c r="DVF172" s="106"/>
      <c r="DVG172" s="107"/>
      <c r="DVH172" s="108"/>
      <c r="DVI172" s="129"/>
      <c r="DVJ172" s="130"/>
      <c r="DVK172" s="70"/>
      <c r="DVL172" s="104"/>
      <c r="DVM172" s="105"/>
      <c r="DVN172" s="106"/>
      <c r="DVO172" s="107"/>
      <c r="DVP172" s="108"/>
      <c r="DVQ172" s="129"/>
      <c r="DVR172" s="130"/>
      <c r="DVS172" s="70"/>
      <c r="DVT172" s="104"/>
      <c r="DVU172" s="105"/>
      <c r="DVV172" s="106"/>
      <c r="DVW172" s="107"/>
      <c r="DVX172" s="108"/>
      <c r="DVY172" s="129"/>
      <c r="DVZ172" s="130"/>
      <c r="DWA172" s="70"/>
      <c r="DWB172" s="104"/>
      <c r="DWC172" s="105"/>
      <c r="DWD172" s="106"/>
      <c r="DWE172" s="107"/>
      <c r="DWF172" s="108"/>
      <c r="DWG172" s="129"/>
      <c r="DWH172" s="130"/>
      <c r="DWI172" s="70"/>
      <c r="DWJ172" s="104"/>
      <c r="DWK172" s="105"/>
      <c r="DWL172" s="106"/>
      <c r="DWM172" s="107"/>
      <c r="DWN172" s="108"/>
      <c r="DWO172" s="129"/>
      <c r="DWP172" s="130"/>
      <c r="DWQ172" s="70"/>
      <c r="DWR172" s="104"/>
      <c r="DWS172" s="105"/>
      <c r="DWT172" s="106"/>
      <c r="DWU172" s="107"/>
      <c r="DWV172" s="108"/>
      <c r="DWW172" s="129"/>
      <c r="DWX172" s="130"/>
      <c r="DWY172" s="70"/>
      <c r="DWZ172" s="104"/>
      <c r="DXA172" s="105"/>
      <c r="DXB172" s="106"/>
      <c r="DXC172" s="107"/>
      <c r="DXD172" s="108"/>
      <c r="DXE172" s="129"/>
      <c r="DXF172" s="130"/>
      <c r="DXG172" s="70"/>
      <c r="DXH172" s="104"/>
      <c r="DXI172" s="105"/>
      <c r="DXJ172" s="106"/>
      <c r="DXK172" s="107"/>
      <c r="DXL172" s="108"/>
      <c r="DXM172" s="129"/>
      <c r="DXN172" s="130"/>
      <c r="DXO172" s="70"/>
      <c r="DXP172" s="104"/>
      <c r="DXQ172" s="105"/>
      <c r="DXR172" s="106"/>
      <c r="DXS172" s="107"/>
      <c r="DXT172" s="108"/>
      <c r="DXU172" s="129"/>
      <c r="DXV172" s="130"/>
      <c r="DXW172" s="70"/>
      <c r="DXX172" s="104"/>
      <c r="DXY172" s="105"/>
      <c r="DXZ172" s="106"/>
      <c r="DYA172" s="107"/>
      <c r="DYB172" s="108"/>
      <c r="DYC172" s="129"/>
      <c r="DYD172" s="130"/>
      <c r="DYE172" s="70"/>
      <c r="DYF172" s="104"/>
      <c r="DYG172" s="105"/>
      <c r="DYH172" s="106"/>
      <c r="DYI172" s="107"/>
      <c r="DYJ172" s="108"/>
      <c r="DYK172" s="129"/>
      <c r="DYL172" s="130"/>
      <c r="DYM172" s="70"/>
      <c r="DYN172" s="104"/>
      <c r="DYO172" s="105"/>
      <c r="DYP172" s="106"/>
      <c r="DYQ172" s="107"/>
      <c r="DYR172" s="108"/>
      <c r="DYS172" s="129"/>
      <c r="DYT172" s="130"/>
      <c r="DYU172" s="70"/>
      <c r="DYV172" s="104"/>
      <c r="DYW172" s="105"/>
      <c r="DYX172" s="106"/>
      <c r="DYY172" s="107"/>
      <c r="DYZ172" s="108"/>
      <c r="DZA172" s="129"/>
      <c r="DZB172" s="130"/>
      <c r="DZC172" s="70"/>
      <c r="DZD172" s="104"/>
      <c r="DZE172" s="105"/>
      <c r="DZF172" s="106"/>
      <c r="DZG172" s="107"/>
      <c r="DZH172" s="108"/>
      <c r="DZI172" s="129"/>
      <c r="DZJ172" s="130"/>
      <c r="DZK172" s="70"/>
      <c r="DZL172" s="104"/>
      <c r="DZM172" s="105"/>
      <c r="DZN172" s="106"/>
      <c r="DZO172" s="107"/>
      <c r="DZP172" s="108"/>
      <c r="DZQ172" s="129"/>
      <c r="DZR172" s="130"/>
      <c r="DZS172" s="70"/>
      <c r="DZT172" s="104"/>
      <c r="DZU172" s="105"/>
      <c r="DZV172" s="106"/>
      <c r="DZW172" s="107"/>
      <c r="DZX172" s="108"/>
      <c r="DZY172" s="129"/>
      <c r="DZZ172" s="130"/>
      <c r="EAA172" s="70"/>
      <c r="EAB172" s="104"/>
      <c r="EAC172" s="105"/>
      <c r="EAD172" s="106"/>
      <c r="EAE172" s="107"/>
      <c r="EAF172" s="108"/>
      <c r="EAG172" s="129"/>
      <c r="EAH172" s="130"/>
      <c r="EAI172" s="70"/>
      <c r="EAJ172" s="104"/>
      <c r="EAK172" s="105"/>
      <c r="EAL172" s="106"/>
      <c r="EAM172" s="107"/>
      <c r="EAN172" s="108"/>
      <c r="EAO172" s="129"/>
      <c r="EAP172" s="130"/>
      <c r="EAQ172" s="70"/>
      <c r="EAR172" s="104"/>
      <c r="EAS172" s="105"/>
      <c r="EAT172" s="106"/>
      <c r="EAU172" s="107"/>
      <c r="EAV172" s="108"/>
      <c r="EAW172" s="129"/>
      <c r="EAX172" s="130"/>
      <c r="EAY172" s="70"/>
      <c r="EAZ172" s="104"/>
      <c r="EBA172" s="105"/>
      <c r="EBB172" s="106"/>
      <c r="EBC172" s="107"/>
      <c r="EBD172" s="108"/>
      <c r="EBE172" s="129"/>
      <c r="EBF172" s="130"/>
      <c r="EBG172" s="70"/>
      <c r="EBH172" s="104"/>
      <c r="EBI172" s="105"/>
      <c r="EBJ172" s="106"/>
      <c r="EBK172" s="107"/>
      <c r="EBL172" s="108"/>
      <c r="EBM172" s="129"/>
      <c r="EBN172" s="130"/>
      <c r="EBO172" s="70"/>
      <c r="EBP172" s="104"/>
      <c r="EBQ172" s="105"/>
      <c r="EBR172" s="106"/>
      <c r="EBS172" s="107"/>
      <c r="EBT172" s="108"/>
      <c r="EBU172" s="129"/>
      <c r="EBV172" s="130"/>
      <c r="EBW172" s="70"/>
      <c r="EBX172" s="104"/>
      <c r="EBY172" s="105"/>
      <c r="EBZ172" s="106"/>
      <c r="ECA172" s="107"/>
      <c r="ECB172" s="108"/>
      <c r="ECC172" s="129"/>
      <c r="ECD172" s="130"/>
      <c r="ECE172" s="70"/>
      <c r="ECF172" s="104"/>
      <c r="ECG172" s="105"/>
      <c r="ECH172" s="106"/>
      <c r="ECI172" s="107"/>
      <c r="ECJ172" s="108"/>
      <c r="ECK172" s="129"/>
      <c r="ECL172" s="130"/>
      <c r="ECM172" s="70"/>
      <c r="ECN172" s="104"/>
      <c r="ECO172" s="105"/>
      <c r="ECP172" s="106"/>
      <c r="ECQ172" s="107"/>
      <c r="ECR172" s="108"/>
      <c r="ECS172" s="129"/>
      <c r="ECT172" s="130"/>
      <c r="ECU172" s="70"/>
      <c r="ECV172" s="104"/>
      <c r="ECW172" s="105"/>
      <c r="ECX172" s="106"/>
      <c r="ECY172" s="107"/>
      <c r="ECZ172" s="108"/>
      <c r="EDA172" s="129"/>
      <c r="EDB172" s="130"/>
      <c r="EDC172" s="70"/>
      <c r="EDD172" s="104"/>
      <c r="EDE172" s="105"/>
      <c r="EDF172" s="106"/>
      <c r="EDG172" s="107"/>
      <c r="EDH172" s="108"/>
      <c r="EDI172" s="129"/>
      <c r="EDJ172" s="130"/>
      <c r="EDK172" s="70"/>
      <c r="EDL172" s="104"/>
      <c r="EDM172" s="105"/>
      <c r="EDN172" s="106"/>
      <c r="EDO172" s="107"/>
      <c r="EDP172" s="108"/>
      <c r="EDQ172" s="129"/>
      <c r="EDR172" s="130"/>
      <c r="EDS172" s="70"/>
      <c r="EDT172" s="104"/>
      <c r="EDU172" s="105"/>
      <c r="EDV172" s="106"/>
      <c r="EDW172" s="107"/>
      <c r="EDX172" s="108"/>
      <c r="EDY172" s="129"/>
      <c r="EDZ172" s="130"/>
      <c r="EEA172" s="70"/>
      <c r="EEB172" s="104"/>
      <c r="EEC172" s="105"/>
      <c r="EED172" s="106"/>
      <c r="EEE172" s="107"/>
      <c r="EEF172" s="108"/>
      <c r="EEG172" s="129"/>
      <c r="EEH172" s="130"/>
      <c r="EEI172" s="70"/>
      <c r="EEJ172" s="104"/>
      <c r="EEK172" s="105"/>
      <c r="EEL172" s="106"/>
      <c r="EEM172" s="107"/>
      <c r="EEN172" s="108"/>
      <c r="EEO172" s="129"/>
      <c r="EEP172" s="130"/>
      <c r="EEQ172" s="70"/>
      <c r="EER172" s="104"/>
      <c r="EES172" s="105"/>
      <c r="EET172" s="106"/>
      <c r="EEU172" s="107"/>
      <c r="EEV172" s="108"/>
      <c r="EEW172" s="129"/>
      <c r="EEX172" s="130"/>
      <c r="EEY172" s="70"/>
      <c r="EEZ172" s="104"/>
      <c r="EFA172" s="105"/>
      <c r="EFB172" s="106"/>
      <c r="EFC172" s="107"/>
      <c r="EFD172" s="108"/>
      <c r="EFE172" s="129"/>
      <c r="EFF172" s="130"/>
      <c r="EFG172" s="70"/>
      <c r="EFH172" s="104"/>
      <c r="EFI172" s="105"/>
      <c r="EFJ172" s="106"/>
      <c r="EFK172" s="107"/>
      <c r="EFL172" s="108"/>
      <c r="EFM172" s="129"/>
      <c r="EFN172" s="130"/>
      <c r="EFO172" s="70"/>
      <c r="EFP172" s="104"/>
      <c r="EFQ172" s="105"/>
      <c r="EFR172" s="106"/>
      <c r="EFS172" s="107"/>
      <c r="EFT172" s="108"/>
      <c r="EFU172" s="129"/>
      <c r="EFV172" s="130"/>
      <c r="EFW172" s="70"/>
      <c r="EFX172" s="104"/>
      <c r="EFY172" s="105"/>
      <c r="EFZ172" s="106"/>
      <c r="EGA172" s="107"/>
      <c r="EGB172" s="108"/>
      <c r="EGC172" s="129"/>
      <c r="EGD172" s="130"/>
      <c r="EGE172" s="70"/>
      <c r="EGF172" s="104"/>
      <c r="EGG172" s="105"/>
      <c r="EGH172" s="106"/>
      <c r="EGI172" s="107"/>
      <c r="EGJ172" s="108"/>
      <c r="EGK172" s="129"/>
      <c r="EGL172" s="130"/>
      <c r="EGM172" s="70"/>
      <c r="EGN172" s="104"/>
      <c r="EGO172" s="105"/>
      <c r="EGP172" s="106"/>
      <c r="EGQ172" s="107"/>
      <c r="EGR172" s="108"/>
      <c r="EGS172" s="129"/>
      <c r="EGT172" s="130"/>
      <c r="EGU172" s="70"/>
      <c r="EGV172" s="104"/>
      <c r="EGW172" s="105"/>
      <c r="EGX172" s="106"/>
      <c r="EGY172" s="107"/>
      <c r="EGZ172" s="108"/>
      <c r="EHA172" s="129"/>
      <c r="EHB172" s="130"/>
      <c r="EHC172" s="70"/>
      <c r="EHD172" s="104"/>
      <c r="EHE172" s="105"/>
      <c r="EHF172" s="106"/>
      <c r="EHG172" s="107"/>
      <c r="EHH172" s="108"/>
      <c r="EHI172" s="129"/>
      <c r="EHJ172" s="130"/>
      <c r="EHK172" s="70"/>
      <c r="EHL172" s="104"/>
      <c r="EHM172" s="105"/>
      <c r="EHN172" s="106"/>
      <c r="EHO172" s="107"/>
      <c r="EHP172" s="108"/>
      <c r="EHQ172" s="129"/>
      <c r="EHR172" s="130"/>
      <c r="EHS172" s="70"/>
      <c r="EHT172" s="104"/>
      <c r="EHU172" s="105"/>
      <c r="EHV172" s="106"/>
      <c r="EHW172" s="107"/>
      <c r="EHX172" s="108"/>
      <c r="EHY172" s="129"/>
      <c r="EHZ172" s="130"/>
      <c r="EIA172" s="70"/>
      <c r="EIB172" s="104"/>
      <c r="EIC172" s="105"/>
      <c r="EID172" s="106"/>
      <c r="EIE172" s="107"/>
      <c r="EIF172" s="108"/>
      <c r="EIG172" s="129"/>
      <c r="EIH172" s="130"/>
      <c r="EII172" s="70"/>
      <c r="EIJ172" s="104"/>
      <c r="EIK172" s="105"/>
      <c r="EIL172" s="106"/>
      <c r="EIM172" s="107"/>
      <c r="EIN172" s="108"/>
      <c r="EIO172" s="129"/>
      <c r="EIP172" s="130"/>
      <c r="EIQ172" s="70"/>
      <c r="EIR172" s="104"/>
      <c r="EIS172" s="105"/>
      <c r="EIT172" s="106"/>
      <c r="EIU172" s="107"/>
      <c r="EIV172" s="108"/>
      <c r="EIW172" s="129"/>
      <c r="EIX172" s="130"/>
      <c r="EIY172" s="70"/>
      <c r="EIZ172" s="104"/>
      <c r="EJA172" s="105"/>
      <c r="EJB172" s="106"/>
      <c r="EJC172" s="107"/>
      <c r="EJD172" s="108"/>
      <c r="EJE172" s="129"/>
      <c r="EJF172" s="130"/>
      <c r="EJG172" s="70"/>
      <c r="EJH172" s="104"/>
      <c r="EJI172" s="105"/>
      <c r="EJJ172" s="106"/>
      <c r="EJK172" s="107"/>
      <c r="EJL172" s="108"/>
      <c r="EJM172" s="129"/>
      <c r="EJN172" s="130"/>
      <c r="EJO172" s="70"/>
      <c r="EJP172" s="104"/>
      <c r="EJQ172" s="105"/>
      <c r="EJR172" s="106"/>
      <c r="EJS172" s="107"/>
      <c r="EJT172" s="108"/>
      <c r="EJU172" s="129"/>
      <c r="EJV172" s="130"/>
      <c r="EJW172" s="70"/>
      <c r="EJX172" s="104"/>
      <c r="EJY172" s="105"/>
      <c r="EJZ172" s="106"/>
      <c r="EKA172" s="107"/>
      <c r="EKB172" s="108"/>
      <c r="EKC172" s="129"/>
      <c r="EKD172" s="130"/>
      <c r="EKE172" s="70"/>
      <c r="EKF172" s="104"/>
      <c r="EKG172" s="105"/>
      <c r="EKH172" s="106"/>
      <c r="EKI172" s="107"/>
      <c r="EKJ172" s="108"/>
      <c r="EKK172" s="129"/>
      <c r="EKL172" s="130"/>
      <c r="EKM172" s="70"/>
      <c r="EKN172" s="104"/>
      <c r="EKO172" s="105"/>
      <c r="EKP172" s="106"/>
      <c r="EKQ172" s="107"/>
      <c r="EKR172" s="108"/>
      <c r="EKS172" s="129"/>
      <c r="EKT172" s="130"/>
      <c r="EKU172" s="70"/>
      <c r="EKV172" s="104"/>
      <c r="EKW172" s="105"/>
      <c r="EKX172" s="106"/>
      <c r="EKY172" s="107"/>
      <c r="EKZ172" s="108"/>
      <c r="ELA172" s="129"/>
      <c r="ELB172" s="130"/>
      <c r="ELC172" s="70"/>
      <c r="ELD172" s="104"/>
      <c r="ELE172" s="105"/>
      <c r="ELF172" s="106"/>
      <c r="ELG172" s="107"/>
      <c r="ELH172" s="108"/>
      <c r="ELI172" s="129"/>
      <c r="ELJ172" s="130"/>
      <c r="ELK172" s="70"/>
      <c r="ELL172" s="104"/>
      <c r="ELM172" s="105"/>
      <c r="ELN172" s="106"/>
      <c r="ELO172" s="107"/>
      <c r="ELP172" s="108"/>
      <c r="ELQ172" s="129"/>
      <c r="ELR172" s="130"/>
      <c r="ELS172" s="70"/>
      <c r="ELT172" s="104"/>
      <c r="ELU172" s="105"/>
      <c r="ELV172" s="106"/>
      <c r="ELW172" s="107"/>
      <c r="ELX172" s="108"/>
      <c r="ELY172" s="129"/>
      <c r="ELZ172" s="130"/>
      <c r="EMA172" s="70"/>
      <c r="EMB172" s="104"/>
      <c r="EMC172" s="105"/>
      <c r="EMD172" s="106"/>
      <c r="EME172" s="107"/>
      <c r="EMF172" s="108"/>
      <c r="EMG172" s="129"/>
      <c r="EMH172" s="130"/>
      <c r="EMI172" s="70"/>
      <c r="EMJ172" s="104"/>
      <c r="EMK172" s="105"/>
      <c r="EML172" s="106"/>
      <c r="EMM172" s="107"/>
      <c r="EMN172" s="108"/>
      <c r="EMO172" s="129"/>
      <c r="EMP172" s="130"/>
      <c r="EMQ172" s="70"/>
      <c r="EMR172" s="104"/>
      <c r="EMS172" s="105"/>
      <c r="EMT172" s="106"/>
      <c r="EMU172" s="107"/>
      <c r="EMV172" s="108"/>
      <c r="EMW172" s="129"/>
      <c r="EMX172" s="130"/>
      <c r="EMY172" s="70"/>
      <c r="EMZ172" s="104"/>
      <c r="ENA172" s="105"/>
      <c r="ENB172" s="106"/>
      <c r="ENC172" s="107"/>
      <c r="END172" s="108"/>
      <c r="ENE172" s="129"/>
      <c r="ENF172" s="130"/>
      <c r="ENG172" s="70"/>
      <c r="ENH172" s="104"/>
      <c r="ENI172" s="105"/>
      <c r="ENJ172" s="106"/>
      <c r="ENK172" s="107"/>
      <c r="ENL172" s="108"/>
      <c r="ENM172" s="129"/>
      <c r="ENN172" s="130"/>
      <c r="ENO172" s="70"/>
      <c r="ENP172" s="104"/>
      <c r="ENQ172" s="105"/>
      <c r="ENR172" s="106"/>
      <c r="ENS172" s="107"/>
      <c r="ENT172" s="108"/>
      <c r="ENU172" s="129"/>
      <c r="ENV172" s="130"/>
      <c r="ENW172" s="70"/>
      <c r="ENX172" s="104"/>
      <c r="ENY172" s="105"/>
      <c r="ENZ172" s="106"/>
      <c r="EOA172" s="107"/>
      <c r="EOB172" s="108"/>
      <c r="EOC172" s="129"/>
      <c r="EOD172" s="130"/>
      <c r="EOE172" s="70"/>
      <c r="EOF172" s="104"/>
      <c r="EOG172" s="105"/>
      <c r="EOH172" s="106"/>
      <c r="EOI172" s="107"/>
      <c r="EOJ172" s="108"/>
      <c r="EOK172" s="129"/>
      <c r="EOL172" s="130"/>
      <c r="EOM172" s="70"/>
      <c r="EON172" s="104"/>
      <c r="EOO172" s="105"/>
      <c r="EOP172" s="106"/>
      <c r="EOQ172" s="107"/>
      <c r="EOR172" s="108"/>
      <c r="EOS172" s="129"/>
      <c r="EOT172" s="130"/>
      <c r="EOU172" s="70"/>
      <c r="EOV172" s="104"/>
      <c r="EOW172" s="105"/>
      <c r="EOX172" s="106"/>
      <c r="EOY172" s="107"/>
      <c r="EOZ172" s="108"/>
      <c r="EPA172" s="129"/>
      <c r="EPB172" s="130"/>
      <c r="EPC172" s="70"/>
      <c r="EPD172" s="104"/>
      <c r="EPE172" s="105"/>
      <c r="EPF172" s="106"/>
      <c r="EPG172" s="107"/>
      <c r="EPH172" s="108"/>
      <c r="EPI172" s="129"/>
      <c r="EPJ172" s="130"/>
      <c r="EPK172" s="70"/>
      <c r="EPL172" s="104"/>
      <c r="EPM172" s="105"/>
      <c r="EPN172" s="106"/>
      <c r="EPO172" s="107"/>
      <c r="EPP172" s="108"/>
      <c r="EPQ172" s="129"/>
      <c r="EPR172" s="130"/>
      <c r="EPS172" s="70"/>
      <c r="EPT172" s="104"/>
      <c r="EPU172" s="105"/>
      <c r="EPV172" s="106"/>
      <c r="EPW172" s="107"/>
      <c r="EPX172" s="108"/>
      <c r="EPY172" s="129"/>
      <c r="EPZ172" s="130"/>
      <c r="EQA172" s="70"/>
      <c r="EQB172" s="104"/>
      <c r="EQC172" s="105"/>
      <c r="EQD172" s="106"/>
      <c r="EQE172" s="107"/>
      <c r="EQF172" s="108"/>
      <c r="EQG172" s="129"/>
      <c r="EQH172" s="130"/>
      <c r="EQI172" s="70"/>
      <c r="EQJ172" s="104"/>
      <c r="EQK172" s="105"/>
      <c r="EQL172" s="106"/>
      <c r="EQM172" s="107"/>
      <c r="EQN172" s="108"/>
      <c r="EQO172" s="129"/>
      <c r="EQP172" s="130"/>
      <c r="EQQ172" s="70"/>
      <c r="EQR172" s="104"/>
      <c r="EQS172" s="105"/>
      <c r="EQT172" s="106"/>
      <c r="EQU172" s="107"/>
      <c r="EQV172" s="108"/>
      <c r="EQW172" s="129"/>
      <c r="EQX172" s="130"/>
      <c r="EQY172" s="70"/>
      <c r="EQZ172" s="104"/>
      <c r="ERA172" s="105"/>
      <c r="ERB172" s="106"/>
      <c r="ERC172" s="107"/>
      <c r="ERD172" s="108"/>
      <c r="ERE172" s="129"/>
      <c r="ERF172" s="130"/>
      <c r="ERG172" s="70"/>
      <c r="ERH172" s="104"/>
      <c r="ERI172" s="105"/>
      <c r="ERJ172" s="106"/>
      <c r="ERK172" s="107"/>
      <c r="ERL172" s="108"/>
      <c r="ERM172" s="129"/>
      <c r="ERN172" s="130"/>
      <c r="ERO172" s="70"/>
      <c r="ERP172" s="104"/>
      <c r="ERQ172" s="105"/>
      <c r="ERR172" s="106"/>
      <c r="ERS172" s="107"/>
      <c r="ERT172" s="108"/>
      <c r="ERU172" s="129"/>
      <c r="ERV172" s="130"/>
      <c r="ERW172" s="70"/>
      <c r="ERX172" s="104"/>
      <c r="ERY172" s="105"/>
      <c r="ERZ172" s="106"/>
      <c r="ESA172" s="107"/>
      <c r="ESB172" s="108"/>
      <c r="ESC172" s="129"/>
      <c r="ESD172" s="130"/>
      <c r="ESE172" s="70"/>
      <c r="ESF172" s="104"/>
      <c r="ESG172" s="105"/>
      <c r="ESH172" s="106"/>
      <c r="ESI172" s="107"/>
      <c r="ESJ172" s="108"/>
      <c r="ESK172" s="129"/>
      <c r="ESL172" s="130"/>
      <c r="ESM172" s="70"/>
      <c r="ESN172" s="104"/>
      <c r="ESO172" s="105"/>
      <c r="ESP172" s="106"/>
      <c r="ESQ172" s="107"/>
      <c r="ESR172" s="108"/>
      <c r="ESS172" s="129"/>
      <c r="EST172" s="130"/>
      <c r="ESU172" s="70"/>
      <c r="ESV172" s="104"/>
      <c r="ESW172" s="105"/>
      <c r="ESX172" s="106"/>
      <c r="ESY172" s="107"/>
      <c r="ESZ172" s="108"/>
      <c r="ETA172" s="129"/>
      <c r="ETB172" s="130"/>
      <c r="ETC172" s="70"/>
      <c r="ETD172" s="104"/>
      <c r="ETE172" s="105"/>
      <c r="ETF172" s="106"/>
      <c r="ETG172" s="107"/>
      <c r="ETH172" s="108"/>
      <c r="ETI172" s="129"/>
      <c r="ETJ172" s="130"/>
      <c r="ETK172" s="70"/>
      <c r="ETL172" s="104"/>
      <c r="ETM172" s="105"/>
      <c r="ETN172" s="106"/>
      <c r="ETO172" s="107"/>
      <c r="ETP172" s="108"/>
      <c r="ETQ172" s="129"/>
      <c r="ETR172" s="130"/>
      <c r="ETS172" s="70"/>
      <c r="ETT172" s="104"/>
      <c r="ETU172" s="105"/>
      <c r="ETV172" s="106"/>
      <c r="ETW172" s="107"/>
      <c r="ETX172" s="108"/>
      <c r="ETY172" s="129"/>
      <c r="ETZ172" s="130"/>
      <c r="EUA172" s="70"/>
      <c r="EUB172" s="104"/>
      <c r="EUC172" s="105"/>
      <c r="EUD172" s="106"/>
      <c r="EUE172" s="107"/>
      <c r="EUF172" s="108"/>
      <c r="EUG172" s="129"/>
      <c r="EUH172" s="130"/>
      <c r="EUI172" s="70"/>
      <c r="EUJ172" s="104"/>
      <c r="EUK172" s="105"/>
      <c r="EUL172" s="106"/>
      <c r="EUM172" s="107"/>
      <c r="EUN172" s="108"/>
      <c r="EUO172" s="129"/>
      <c r="EUP172" s="130"/>
      <c r="EUQ172" s="70"/>
      <c r="EUR172" s="104"/>
      <c r="EUS172" s="105"/>
      <c r="EUT172" s="106"/>
      <c r="EUU172" s="107"/>
      <c r="EUV172" s="108"/>
      <c r="EUW172" s="129"/>
      <c r="EUX172" s="130"/>
      <c r="EUY172" s="70"/>
      <c r="EUZ172" s="104"/>
      <c r="EVA172" s="105"/>
      <c r="EVB172" s="106"/>
      <c r="EVC172" s="107"/>
      <c r="EVD172" s="108"/>
      <c r="EVE172" s="129"/>
      <c r="EVF172" s="130"/>
      <c r="EVG172" s="70"/>
      <c r="EVH172" s="104"/>
      <c r="EVI172" s="105"/>
      <c r="EVJ172" s="106"/>
      <c r="EVK172" s="107"/>
      <c r="EVL172" s="108"/>
      <c r="EVM172" s="129"/>
      <c r="EVN172" s="130"/>
      <c r="EVO172" s="70"/>
      <c r="EVP172" s="104"/>
      <c r="EVQ172" s="105"/>
      <c r="EVR172" s="106"/>
      <c r="EVS172" s="107"/>
      <c r="EVT172" s="108"/>
      <c r="EVU172" s="129"/>
      <c r="EVV172" s="130"/>
      <c r="EVW172" s="70"/>
      <c r="EVX172" s="104"/>
      <c r="EVY172" s="105"/>
      <c r="EVZ172" s="106"/>
      <c r="EWA172" s="107"/>
      <c r="EWB172" s="108"/>
      <c r="EWC172" s="129"/>
      <c r="EWD172" s="130"/>
      <c r="EWE172" s="70"/>
      <c r="EWF172" s="104"/>
      <c r="EWG172" s="105"/>
      <c r="EWH172" s="106"/>
      <c r="EWI172" s="107"/>
      <c r="EWJ172" s="108"/>
      <c r="EWK172" s="129"/>
      <c r="EWL172" s="130"/>
      <c r="EWM172" s="70"/>
      <c r="EWN172" s="104"/>
      <c r="EWO172" s="105"/>
      <c r="EWP172" s="106"/>
      <c r="EWQ172" s="107"/>
      <c r="EWR172" s="108"/>
      <c r="EWS172" s="129"/>
      <c r="EWT172" s="130"/>
      <c r="EWU172" s="70"/>
      <c r="EWV172" s="104"/>
      <c r="EWW172" s="105"/>
      <c r="EWX172" s="106"/>
      <c r="EWY172" s="107"/>
      <c r="EWZ172" s="108"/>
      <c r="EXA172" s="129"/>
      <c r="EXB172" s="130"/>
      <c r="EXC172" s="70"/>
      <c r="EXD172" s="104"/>
      <c r="EXE172" s="105"/>
      <c r="EXF172" s="106"/>
      <c r="EXG172" s="107"/>
      <c r="EXH172" s="108"/>
      <c r="EXI172" s="129"/>
      <c r="EXJ172" s="130"/>
      <c r="EXK172" s="70"/>
      <c r="EXL172" s="104"/>
      <c r="EXM172" s="105"/>
      <c r="EXN172" s="106"/>
      <c r="EXO172" s="107"/>
      <c r="EXP172" s="108"/>
      <c r="EXQ172" s="129"/>
      <c r="EXR172" s="130"/>
      <c r="EXS172" s="70"/>
      <c r="EXT172" s="104"/>
      <c r="EXU172" s="105"/>
      <c r="EXV172" s="106"/>
      <c r="EXW172" s="107"/>
      <c r="EXX172" s="108"/>
      <c r="EXY172" s="129"/>
      <c r="EXZ172" s="130"/>
      <c r="EYA172" s="70"/>
      <c r="EYB172" s="104"/>
      <c r="EYC172" s="105"/>
      <c r="EYD172" s="106"/>
      <c r="EYE172" s="107"/>
      <c r="EYF172" s="108"/>
      <c r="EYG172" s="129"/>
      <c r="EYH172" s="130"/>
      <c r="EYI172" s="70"/>
      <c r="EYJ172" s="104"/>
      <c r="EYK172" s="105"/>
      <c r="EYL172" s="106"/>
      <c r="EYM172" s="107"/>
      <c r="EYN172" s="108"/>
      <c r="EYO172" s="129"/>
      <c r="EYP172" s="130"/>
      <c r="EYQ172" s="70"/>
      <c r="EYR172" s="104"/>
      <c r="EYS172" s="105"/>
      <c r="EYT172" s="106"/>
      <c r="EYU172" s="107"/>
      <c r="EYV172" s="108"/>
      <c r="EYW172" s="129"/>
      <c r="EYX172" s="130"/>
      <c r="EYY172" s="70"/>
      <c r="EYZ172" s="104"/>
      <c r="EZA172" s="105"/>
      <c r="EZB172" s="106"/>
      <c r="EZC172" s="107"/>
      <c r="EZD172" s="108"/>
      <c r="EZE172" s="129"/>
      <c r="EZF172" s="130"/>
      <c r="EZG172" s="70"/>
      <c r="EZH172" s="104"/>
      <c r="EZI172" s="105"/>
      <c r="EZJ172" s="106"/>
      <c r="EZK172" s="107"/>
      <c r="EZL172" s="108"/>
      <c r="EZM172" s="129"/>
      <c r="EZN172" s="130"/>
      <c r="EZO172" s="70"/>
      <c r="EZP172" s="104"/>
      <c r="EZQ172" s="105"/>
      <c r="EZR172" s="106"/>
      <c r="EZS172" s="107"/>
      <c r="EZT172" s="108"/>
      <c r="EZU172" s="129"/>
      <c r="EZV172" s="130"/>
      <c r="EZW172" s="70"/>
      <c r="EZX172" s="104"/>
      <c r="EZY172" s="105"/>
      <c r="EZZ172" s="106"/>
      <c r="FAA172" s="107"/>
      <c r="FAB172" s="108"/>
      <c r="FAC172" s="129"/>
      <c r="FAD172" s="130"/>
      <c r="FAE172" s="70"/>
      <c r="FAF172" s="104"/>
      <c r="FAG172" s="105"/>
      <c r="FAH172" s="106"/>
      <c r="FAI172" s="107"/>
      <c r="FAJ172" s="108"/>
      <c r="FAK172" s="129"/>
      <c r="FAL172" s="130"/>
      <c r="FAM172" s="70"/>
      <c r="FAN172" s="104"/>
      <c r="FAO172" s="105"/>
      <c r="FAP172" s="106"/>
      <c r="FAQ172" s="107"/>
      <c r="FAR172" s="108"/>
      <c r="FAS172" s="129"/>
      <c r="FAT172" s="130"/>
      <c r="FAU172" s="70"/>
      <c r="FAV172" s="104"/>
      <c r="FAW172" s="105"/>
      <c r="FAX172" s="106"/>
      <c r="FAY172" s="107"/>
      <c r="FAZ172" s="108"/>
      <c r="FBA172" s="129"/>
      <c r="FBB172" s="130"/>
      <c r="FBC172" s="70"/>
      <c r="FBD172" s="104"/>
      <c r="FBE172" s="105"/>
      <c r="FBF172" s="106"/>
      <c r="FBG172" s="107"/>
      <c r="FBH172" s="108"/>
      <c r="FBI172" s="129"/>
      <c r="FBJ172" s="130"/>
      <c r="FBK172" s="70"/>
      <c r="FBL172" s="104"/>
      <c r="FBM172" s="105"/>
      <c r="FBN172" s="106"/>
      <c r="FBO172" s="107"/>
      <c r="FBP172" s="108"/>
      <c r="FBQ172" s="129"/>
      <c r="FBR172" s="130"/>
      <c r="FBS172" s="70"/>
      <c r="FBT172" s="104"/>
      <c r="FBU172" s="105"/>
      <c r="FBV172" s="106"/>
      <c r="FBW172" s="107"/>
      <c r="FBX172" s="108"/>
      <c r="FBY172" s="129"/>
      <c r="FBZ172" s="130"/>
      <c r="FCA172" s="70"/>
      <c r="FCB172" s="104"/>
      <c r="FCC172" s="105"/>
      <c r="FCD172" s="106"/>
      <c r="FCE172" s="107"/>
      <c r="FCF172" s="108"/>
      <c r="FCG172" s="129"/>
      <c r="FCH172" s="130"/>
      <c r="FCI172" s="70"/>
      <c r="FCJ172" s="104"/>
      <c r="FCK172" s="105"/>
      <c r="FCL172" s="106"/>
      <c r="FCM172" s="107"/>
      <c r="FCN172" s="108"/>
      <c r="FCO172" s="129"/>
      <c r="FCP172" s="130"/>
      <c r="FCQ172" s="70"/>
      <c r="FCR172" s="104"/>
      <c r="FCS172" s="105"/>
      <c r="FCT172" s="106"/>
      <c r="FCU172" s="107"/>
      <c r="FCV172" s="108"/>
      <c r="FCW172" s="129"/>
      <c r="FCX172" s="130"/>
      <c r="FCY172" s="70"/>
      <c r="FCZ172" s="104"/>
      <c r="FDA172" s="105"/>
      <c r="FDB172" s="106"/>
      <c r="FDC172" s="107"/>
      <c r="FDD172" s="108"/>
      <c r="FDE172" s="129"/>
      <c r="FDF172" s="130"/>
      <c r="FDG172" s="70"/>
      <c r="FDH172" s="104"/>
      <c r="FDI172" s="105"/>
      <c r="FDJ172" s="106"/>
      <c r="FDK172" s="107"/>
      <c r="FDL172" s="108"/>
      <c r="FDM172" s="129"/>
      <c r="FDN172" s="130"/>
      <c r="FDO172" s="70"/>
      <c r="FDP172" s="104"/>
      <c r="FDQ172" s="105"/>
      <c r="FDR172" s="106"/>
      <c r="FDS172" s="107"/>
      <c r="FDT172" s="108"/>
      <c r="FDU172" s="129"/>
      <c r="FDV172" s="130"/>
      <c r="FDW172" s="70"/>
      <c r="FDX172" s="104"/>
      <c r="FDY172" s="105"/>
      <c r="FDZ172" s="106"/>
      <c r="FEA172" s="107"/>
      <c r="FEB172" s="108"/>
      <c r="FEC172" s="129"/>
      <c r="FED172" s="130"/>
      <c r="FEE172" s="70"/>
      <c r="FEF172" s="104"/>
      <c r="FEG172" s="105"/>
      <c r="FEH172" s="106"/>
      <c r="FEI172" s="107"/>
      <c r="FEJ172" s="108"/>
      <c r="FEK172" s="129"/>
      <c r="FEL172" s="130"/>
      <c r="FEM172" s="70"/>
      <c r="FEN172" s="104"/>
      <c r="FEO172" s="105"/>
      <c r="FEP172" s="106"/>
      <c r="FEQ172" s="107"/>
      <c r="FER172" s="108"/>
      <c r="FES172" s="129"/>
      <c r="FET172" s="130"/>
      <c r="FEU172" s="70"/>
      <c r="FEV172" s="104"/>
      <c r="FEW172" s="105"/>
      <c r="FEX172" s="106"/>
      <c r="FEY172" s="107"/>
      <c r="FEZ172" s="108"/>
      <c r="FFA172" s="129"/>
      <c r="FFB172" s="130"/>
      <c r="FFC172" s="70"/>
      <c r="FFD172" s="104"/>
      <c r="FFE172" s="105"/>
      <c r="FFF172" s="106"/>
      <c r="FFG172" s="107"/>
      <c r="FFH172" s="108"/>
      <c r="FFI172" s="129"/>
      <c r="FFJ172" s="130"/>
      <c r="FFK172" s="70"/>
      <c r="FFL172" s="104"/>
      <c r="FFM172" s="105"/>
      <c r="FFN172" s="106"/>
      <c r="FFO172" s="107"/>
      <c r="FFP172" s="108"/>
      <c r="FFQ172" s="129"/>
      <c r="FFR172" s="130"/>
      <c r="FFS172" s="70"/>
      <c r="FFT172" s="104"/>
      <c r="FFU172" s="105"/>
      <c r="FFV172" s="106"/>
      <c r="FFW172" s="107"/>
      <c r="FFX172" s="108"/>
      <c r="FFY172" s="129"/>
      <c r="FFZ172" s="130"/>
      <c r="FGA172" s="70"/>
      <c r="FGB172" s="104"/>
      <c r="FGC172" s="105"/>
      <c r="FGD172" s="106"/>
      <c r="FGE172" s="107"/>
      <c r="FGF172" s="108"/>
      <c r="FGG172" s="129"/>
      <c r="FGH172" s="130"/>
      <c r="FGI172" s="70"/>
      <c r="FGJ172" s="104"/>
      <c r="FGK172" s="105"/>
      <c r="FGL172" s="106"/>
      <c r="FGM172" s="107"/>
      <c r="FGN172" s="108"/>
      <c r="FGO172" s="129"/>
      <c r="FGP172" s="130"/>
      <c r="FGQ172" s="70"/>
      <c r="FGR172" s="104"/>
      <c r="FGS172" s="105"/>
      <c r="FGT172" s="106"/>
      <c r="FGU172" s="107"/>
      <c r="FGV172" s="108"/>
      <c r="FGW172" s="129"/>
      <c r="FGX172" s="130"/>
      <c r="FGY172" s="70"/>
      <c r="FGZ172" s="104"/>
      <c r="FHA172" s="105"/>
      <c r="FHB172" s="106"/>
      <c r="FHC172" s="107"/>
      <c r="FHD172" s="108"/>
      <c r="FHE172" s="129"/>
      <c r="FHF172" s="130"/>
      <c r="FHG172" s="70"/>
      <c r="FHH172" s="104"/>
      <c r="FHI172" s="105"/>
      <c r="FHJ172" s="106"/>
      <c r="FHK172" s="107"/>
      <c r="FHL172" s="108"/>
      <c r="FHM172" s="129"/>
      <c r="FHN172" s="130"/>
      <c r="FHO172" s="70"/>
      <c r="FHP172" s="104"/>
      <c r="FHQ172" s="105"/>
      <c r="FHR172" s="106"/>
      <c r="FHS172" s="107"/>
      <c r="FHT172" s="108"/>
      <c r="FHU172" s="129"/>
      <c r="FHV172" s="130"/>
      <c r="FHW172" s="70"/>
      <c r="FHX172" s="104"/>
      <c r="FHY172" s="105"/>
      <c r="FHZ172" s="106"/>
      <c r="FIA172" s="107"/>
      <c r="FIB172" s="108"/>
      <c r="FIC172" s="129"/>
      <c r="FID172" s="130"/>
      <c r="FIE172" s="70"/>
      <c r="FIF172" s="104"/>
      <c r="FIG172" s="105"/>
      <c r="FIH172" s="106"/>
      <c r="FII172" s="107"/>
      <c r="FIJ172" s="108"/>
      <c r="FIK172" s="129"/>
      <c r="FIL172" s="130"/>
      <c r="FIM172" s="70"/>
      <c r="FIN172" s="104"/>
      <c r="FIO172" s="105"/>
      <c r="FIP172" s="106"/>
      <c r="FIQ172" s="107"/>
      <c r="FIR172" s="108"/>
      <c r="FIS172" s="129"/>
      <c r="FIT172" s="130"/>
      <c r="FIU172" s="70"/>
      <c r="FIV172" s="104"/>
      <c r="FIW172" s="105"/>
      <c r="FIX172" s="106"/>
      <c r="FIY172" s="107"/>
      <c r="FIZ172" s="108"/>
      <c r="FJA172" s="129"/>
      <c r="FJB172" s="130"/>
      <c r="FJC172" s="70"/>
      <c r="FJD172" s="104"/>
      <c r="FJE172" s="105"/>
      <c r="FJF172" s="106"/>
      <c r="FJG172" s="107"/>
      <c r="FJH172" s="108"/>
      <c r="FJI172" s="129"/>
      <c r="FJJ172" s="130"/>
      <c r="FJK172" s="70"/>
      <c r="FJL172" s="104"/>
      <c r="FJM172" s="105"/>
      <c r="FJN172" s="106"/>
      <c r="FJO172" s="107"/>
      <c r="FJP172" s="108"/>
      <c r="FJQ172" s="129"/>
      <c r="FJR172" s="130"/>
      <c r="FJS172" s="70"/>
      <c r="FJT172" s="104"/>
      <c r="FJU172" s="105"/>
      <c r="FJV172" s="106"/>
      <c r="FJW172" s="107"/>
      <c r="FJX172" s="108"/>
      <c r="FJY172" s="129"/>
      <c r="FJZ172" s="130"/>
      <c r="FKA172" s="70"/>
      <c r="FKB172" s="104"/>
      <c r="FKC172" s="105"/>
      <c r="FKD172" s="106"/>
      <c r="FKE172" s="107"/>
      <c r="FKF172" s="108"/>
      <c r="FKG172" s="129"/>
      <c r="FKH172" s="130"/>
      <c r="FKI172" s="70"/>
      <c r="FKJ172" s="104"/>
      <c r="FKK172" s="105"/>
      <c r="FKL172" s="106"/>
      <c r="FKM172" s="107"/>
      <c r="FKN172" s="108"/>
      <c r="FKO172" s="129"/>
      <c r="FKP172" s="130"/>
      <c r="FKQ172" s="70"/>
      <c r="FKR172" s="104"/>
      <c r="FKS172" s="105"/>
      <c r="FKT172" s="106"/>
      <c r="FKU172" s="107"/>
      <c r="FKV172" s="108"/>
      <c r="FKW172" s="129"/>
      <c r="FKX172" s="130"/>
      <c r="FKY172" s="70"/>
      <c r="FKZ172" s="104"/>
      <c r="FLA172" s="105"/>
      <c r="FLB172" s="106"/>
      <c r="FLC172" s="107"/>
      <c r="FLD172" s="108"/>
      <c r="FLE172" s="129"/>
      <c r="FLF172" s="130"/>
      <c r="FLG172" s="70"/>
      <c r="FLH172" s="104"/>
      <c r="FLI172" s="105"/>
      <c r="FLJ172" s="106"/>
      <c r="FLK172" s="107"/>
      <c r="FLL172" s="108"/>
      <c r="FLM172" s="129"/>
      <c r="FLN172" s="130"/>
      <c r="FLO172" s="70"/>
      <c r="FLP172" s="104"/>
      <c r="FLQ172" s="105"/>
      <c r="FLR172" s="106"/>
      <c r="FLS172" s="107"/>
      <c r="FLT172" s="108"/>
      <c r="FLU172" s="129"/>
      <c r="FLV172" s="130"/>
      <c r="FLW172" s="70"/>
      <c r="FLX172" s="104"/>
      <c r="FLY172" s="105"/>
      <c r="FLZ172" s="106"/>
      <c r="FMA172" s="107"/>
      <c r="FMB172" s="108"/>
      <c r="FMC172" s="129"/>
      <c r="FMD172" s="130"/>
      <c r="FME172" s="70"/>
      <c r="FMF172" s="104"/>
      <c r="FMG172" s="105"/>
      <c r="FMH172" s="106"/>
      <c r="FMI172" s="107"/>
      <c r="FMJ172" s="108"/>
      <c r="FMK172" s="129"/>
      <c r="FML172" s="130"/>
      <c r="FMM172" s="70"/>
      <c r="FMN172" s="104"/>
      <c r="FMO172" s="105"/>
      <c r="FMP172" s="106"/>
      <c r="FMQ172" s="107"/>
      <c r="FMR172" s="108"/>
      <c r="FMS172" s="129"/>
      <c r="FMT172" s="130"/>
      <c r="FMU172" s="70"/>
      <c r="FMV172" s="104"/>
      <c r="FMW172" s="105"/>
      <c r="FMX172" s="106"/>
      <c r="FMY172" s="107"/>
      <c r="FMZ172" s="108"/>
      <c r="FNA172" s="129"/>
      <c r="FNB172" s="130"/>
      <c r="FNC172" s="70"/>
      <c r="FND172" s="104"/>
      <c r="FNE172" s="105"/>
      <c r="FNF172" s="106"/>
      <c r="FNG172" s="107"/>
      <c r="FNH172" s="108"/>
      <c r="FNI172" s="129"/>
      <c r="FNJ172" s="130"/>
      <c r="FNK172" s="70"/>
      <c r="FNL172" s="104"/>
      <c r="FNM172" s="105"/>
      <c r="FNN172" s="106"/>
      <c r="FNO172" s="107"/>
      <c r="FNP172" s="108"/>
      <c r="FNQ172" s="129"/>
      <c r="FNR172" s="130"/>
      <c r="FNS172" s="70"/>
      <c r="FNT172" s="104"/>
      <c r="FNU172" s="105"/>
      <c r="FNV172" s="106"/>
      <c r="FNW172" s="107"/>
      <c r="FNX172" s="108"/>
      <c r="FNY172" s="129"/>
      <c r="FNZ172" s="130"/>
      <c r="FOA172" s="70"/>
      <c r="FOB172" s="104"/>
      <c r="FOC172" s="105"/>
      <c r="FOD172" s="106"/>
      <c r="FOE172" s="107"/>
      <c r="FOF172" s="108"/>
      <c r="FOG172" s="129"/>
      <c r="FOH172" s="130"/>
      <c r="FOI172" s="70"/>
      <c r="FOJ172" s="104"/>
      <c r="FOK172" s="105"/>
      <c r="FOL172" s="106"/>
      <c r="FOM172" s="107"/>
      <c r="FON172" s="108"/>
      <c r="FOO172" s="129"/>
      <c r="FOP172" s="130"/>
      <c r="FOQ172" s="70"/>
      <c r="FOR172" s="104"/>
      <c r="FOS172" s="105"/>
      <c r="FOT172" s="106"/>
      <c r="FOU172" s="107"/>
      <c r="FOV172" s="108"/>
      <c r="FOW172" s="129"/>
      <c r="FOX172" s="130"/>
      <c r="FOY172" s="70"/>
      <c r="FOZ172" s="104"/>
      <c r="FPA172" s="105"/>
      <c r="FPB172" s="106"/>
      <c r="FPC172" s="107"/>
      <c r="FPD172" s="108"/>
      <c r="FPE172" s="129"/>
      <c r="FPF172" s="130"/>
      <c r="FPG172" s="70"/>
      <c r="FPH172" s="104"/>
      <c r="FPI172" s="105"/>
      <c r="FPJ172" s="106"/>
      <c r="FPK172" s="107"/>
      <c r="FPL172" s="108"/>
      <c r="FPM172" s="129"/>
      <c r="FPN172" s="130"/>
      <c r="FPO172" s="70"/>
      <c r="FPP172" s="104"/>
      <c r="FPQ172" s="105"/>
      <c r="FPR172" s="106"/>
      <c r="FPS172" s="107"/>
      <c r="FPT172" s="108"/>
      <c r="FPU172" s="129"/>
      <c r="FPV172" s="130"/>
      <c r="FPW172" s="70"/>
      <c r="FPX172" s="104"/>
      <c r="FPY172" s="105"/>
      <c r="FPZ172" s="106"/>
      <c r="FQA172" s="107"/>
      <c r="FQB172" s="108"/>
      <c r="FQC172" s="129"/>
      <c r="FQD172" s="130"/>
      <c r="FQE172" s="70"/>
      <c r="FQF172" s="104"/>
      <c r="FQG172" s="105"/>
      <c r="FQH172" s="106"/>
      <c r="FQI172" s="107"/>
      <c r="FQJ172" s="108"/>
      <c r="FQK172" s="129"/>
      <c r="FQL172" s="130"/>
      <c r="FQM172" s="70"/>
      <c r="FQN172" s="104"/>
      <c r="FQO172" s="105"/>
      <c r="FQP172" s="106"/>
      <c r="FQQ172" s="107"/>
      <c r="FQR172" s="108"/>
      <c r="FQS172" s="129"/>
      <c r="FQT172" s="130"/>
      <c r="FQU172" s="70"/>
      <c r="FQV172" s="104"/>
      <c r="FQW172" s="105"/>
      <c r="FQX172" s="106"/>
      <c r="FQY172" s="107"/>
      <c r="FQZ172" s="108"/>
      <c r="FRA172" s="129"/>
      <c r="FRB172" s="130"/>
      <c r="FRC172" s="70"/>
      <c r="FRD172" s="104"/>
      <c r="FRE172" s="105"/>
      <c r="FRF172" s="106"/>
      <c r="FRG172" s="107"/>
      <c r="FRH172" s="108"/>
      <c r="FRI172" s="129"/>
      <c r="FRJ172" s="130"/>
      <c r="FRK172" s="70"/>
      <c r="FRL172" s="104"/>
      <c r="FRM172" s="105"/>
      <c r="FRN172" s="106"/>
      <c r="FRO172" s="107"/>
      <c r="FRP172" s="108"/>
      <c r="FRQ172" s="129"/>
      <c r="FRR172" s="130"/>
      <c r="FRS172" s="70"/>
      <c r="FRT172" s="104"/>
      <c r="FRU172" s="105"/>
      <c r="FRV172" s="106"/>
      <c r="FRW172" s="107"/>
      <c r="FRX172" s="108"/>
      <c r="FRY172" s="129"/>
      <c r="FRZ172" s="130"/>
      <c r="FSA172" s="70"/>
      <c r="FSB172" s="104"/>
      <c r="FSC172" s="105"/>
      <c r="FSD172" s="106"/>
      <c r="FSE172" s="107"/>
      <c r="FSF172" s="108"/>
      <c r="FSG172" s="129"/>
      <c r="FSH172" s="130"/>
      <c r="FSI172" s="70"/>
      <c r="FSJ172" s="104"/>
      <c r="FSK172" s="105"/>
      <c r="FSL172" s="106"/>
      <c r="FSM172" s="107"/>
      <c r="FSN172" s="108"/>
      <c r="FSO172" s="129"/>
      <c r="FSP172" s="130"/>
      <c r="FSQ172" s="70"/>
      <c r="FSR172" s="104"/>
      <c r="FSS172" s="105"/>
      <c r="FST172" s="106"/>
      <c r="FSU172" s="107"/>
      <c r="FSV172" s="108"/>
      <c r="FSW172" s="129"/>
      <c r="FSX172" s="130"/>
      <c r="FSY172" s="70"/>
      <c r="FSZ172" s="104"/>
      <c r="FTA172" s="105"/>
      <c r="FTB172" s="106"/>
      <c r="FTC172" s="107"/>
      <c r="FTD172" s="108"/>
      <c r="FTE172" s="129"/>
      <c r="FTF172" s="130"/>
      <c r="FTG172" s="70"/>
      <c r="FTH172" s="104"/>
      <c r="FTI172" s="105"/>
      <c r="FTJ172" s="106"/>
      <c r="FTK172" s="107"/>
      <c r="FTL172" s="108"/>
      <c r="FTM172" s="129"/>
      <c r="FTN172" s="130"/>
      <c r="FTO172" s="70"/>
      <c r="FTP172" s="104"/>
      <c r="FTQ172" s="105"/>
      <c r="FTR172" s="106"/>
      <c r="FTS172" s="107"/>
      <c r="FTT172" s="108"/>
      <c r="FTU172" s="129"/>
      <c r="FTV172" s="130"/>
      <c r="FTW172" s="70"/>
      <c r="FTX172" s="104"/>
      <c r="FTY172" s="105"/>
      <c r="FTZ172" s="106"/>
      <c r="FUA172" s="107"/>
      <c r="FUB172" s="108"/>
      <c r="FUC172" s="129"/>
      <c r="FUD172" s="130"/>
      <c r="FUE172" s="70"/>
      <c r="FUF172" s="104"/>
      <c r="FUG172" s="105"/>
      <c r="FUH172" s="106"/>
      <c r="FUI172" s="107"/>
      <c r="FUJ172" s="108"/>
      <c r="FUK172" s="129"/>
      <c r="FUL172" s="130"/>
      <c r="FUM172" s="70"/>
      <c r="FUN172" s="104"/>
      <c r="FUO172" s="105"/>
      <c r="FUP172" s="106"/>
      <c r="FUQ172" s="107"/>
      <c r="FUR172" s="108"/>
      <c r="FUS172" s="129"/>
      <c r="FUT172" s="130"/>
      <c r="FUU172" s="70"/>
      <c r="FUV172" s="104"/>
      <c r="FUW172" s="105"/>
      <c r="FUX172" s="106"/>
      <c r="FUY172" s="107"/>
      <c r="FUZ172" s="108"/>
      <c r="FVA172" s="129"/>
      <c r="FVB172" s="130"/>
      <c r="FVC172" s="70"/>
      <c r="FVD172" s="104"/>
      <c r="FVE172" s="105"/>
      <c r="FVF172" s="106"/>
      <c r="FVG172" s="107"/>
      <c r="FVH172" s="108"/>
      <c r="FVI172" s="129"/>
      <c r="FVJ172" s="130"/>
      <c r="FVK172" s="70"/>
      <c r="FVL172" s="104"/>
      <c r="FVM172" s="105"/>
      <c r="FVN172" s="106"/>
      <c r="FVO172" s="107"/>
      <c r="FVP172" s="108"/>
      <c r="FVQ172" s="129"/>
      <c r="FVR172" s="130"/>
      <c r="FVS172" s="70"/>
      <c r="FVT172" s="104"/>
      <c r="FVU172" s="105"/>
      <c r="FVV172" s="106"/>
      <c r="FVW172" s="107"/>
      <c r="FVX172" s="108"/>
      <c r="FVY172" s="129"/>
      <c r="FVZ172" s="130"/>
      <c r="FWA172" s="70"/>
      <c r="FWB172" s="104"/>
      <c r="FWC172" s="105"/>
      <c r="FWD172" s="106"/>
      <c r="FWE172" s="107"/>
      <c r="FWF172" s="108"/>
      <c r="FWG172" s="129"/>
      <c r="FWH172" s="130"/>
      <c r="FWI172" s="70"/>
      <c r="FWJ172" s="104"/>
      <c r="FWK172" s="105"/>
      <c r="FWL172" s="106"/>
      <c r="FWM172" s="107"/>
      <c r="FWN172" s="108"/>
      <c r="FWO172" s="129"/>
      <c r="FWP172" s="130"/>
      <c r="FWQ172" s="70"/>
      <c r="FWR172" s="104"/>
      <c r="FWS172" s="105"/>
      <c r="FWT172" s="106"/>
      <c r="FWU172" s="107"/>
      <c r="FWV172" s="108"/>
      <c r="FWW172" s="129"/>
      <c r="FWX172" s="130"/>
      <c r="FWY172" s="70"/>
      <c r="FWZ172" s="104"/>
      <c r="FXA172" s="105"/>
      <c r="FXB172" s="106"/>
      <c r="FXC172" s="107"/>
      <c r="FXD172" s="108"/>
      <c r="FXE172" s="129"/>
      <c r="FXF172" s="130"/>
      <c r="FXG172" s="70"/>
      <c r="FXH172" s="104"/>
      <c r="FXI172" s="105"/>
      <c r="FXJ172" s="106"/>
      <c r="FXK172" s="107"/>
      <c r="FXL172" s="108"/>
      <c r="FXM172" s="129"/>
      <c r="FXN172" s="130"/>
      <c r="FXO172" s="70"/>
      <c r="FXP172" s="104"/>
      <c r="FXQ172" s="105"/>
      <c r="FXR172" s="106"/>
      <c r="FXS172" s="107"/>
      <c r="FXT172" s="108"/>
      <c r="FXU172" s="129"/>
      <c r="FXV172" s="130"/>
      <c r="FXW172" s="70"/>
      <c r="FXX172" s="104"/>
      <c r="FXY172" s="105"/>
      <c r="FXZ172" s="106"/>
      <c r="FYA172" s="107"/>
      <c r="FYB172" s="108"/>
      <c r="FYC172" s="129"/>
      <c r="FYD172" s="130"/>
      <c r="FYE172" s="70"/>
      <c r="FYF172" s="104"/>
      <c r="FYG172" s="105"/>
      <c r="FYH172" s="106"/>
      <c r="FYI172" s="107"/>
      <c r="FYJ172" s="108"/>
      <c r="FYK172" s="129"/>
      <c r="FYL172" s="130"/>
      <c r="FYM172" s="70"/>
      <c r="FYN172" s="104"/>
      <c r="FYO172" s="105"/>
      <c r="FYP172" s="106"/>
      <c r="FYQ172" s="107"/>
      <c r="FYR172" s="108"/>
      <c r="FYS172" s="129"/>
      <c r="FYT172" s="130"/>
      <c r="FYU172" s="70"/>
      <c r="FYV172" s="104"/>
      <c r="FYW172" s="105"/>
      <c r="FYX172" s="106"/>
      <c r="FYY172" s="107"/>
      <c r="FYZ172" s="108"/>
      <c r="FZA172" s="129"/>
      <c r="FZB172" s="130"/>
      <c r="FZC172" s="70"/>
      <c r="FZD172" s="104"/>
      <c r="FZE172" s="105"/>
      <c r="FZF172" s="106"/>
      <c r="FZG172" s="107"/>
      <c r="FZH172" s="108"/>
      <c r="FZI172" s="129"/>
      <c r="FZJ172" s="130"/>
      <c r="FZK172" s="70"/>
      <c r="FZL172" s="104"/>
      <c r="FZM172" s="105"/>
      <c r="FZN172" s="106"/>
      <c r="FZO172" s="107"/>
      <c r="FZP172" s="108"/>
      <c r="FZQ172" s="129"/>
      <c r="FZR172" s="130"/>
      <c r="FZS172" s="70"/>
      <c r="FZT172" s="104"/>
      <c r="FZU172" s="105"/>
      <c r="FZV172" s="106"/>
      <c r="FZW172" s="107"/>
      <c r="FZX172" s="108"/>
      <c r="FZY172" s="129"/>
      <c r="FZZ172" s="130"/>
      <c r="GAA172" s="70"/>
      <c r="GAB172" s="104"/>
      <c r="GAC172" s="105"/>
      <c r="GAD172" s="106"/>
      <c r="GAE172" s="107"/>
      <c r="GAF172" s="108"/>
      <c r="GAG172" s="129"/>
      <c r="GAH172" s="130"/>
      <c r="GAI172" s="70"/>
      <c r="GAJ172" s="104"/>
      <c r="GAK172" s="105"/>
      <c r="GAL172" s="106"/>
      <c r="GAM172" s="107"/>
      <c r="GAN172" s="108"/>
      <c r="GAO172" s="129"/>
      <c r="GAP172" s="130"/>
      <c r="GAQ172" s="70"/>
      <c r="GAR172" s="104"/>
      <c r="GAS172" s="105"/>
      <c r="GAT172" s="106"/>
      <c r="GAU172" s="107"/>
      <c r="GAV172" s="108"/>
      <c r="GAW172" s="129"/>
      <c r="GAX172" s="130"/>
      <c r="GAY172" s="70"/>
      <c r="GAZ172" s="104"/>
      <c r="GBA172" s="105"/>
      <c r="GBB172" s="106"/>
      <c r="GBC172" s="107"/>
      <c r="GBD172" s="108"/>
      <c r="GBE172" s="129"/>
      <c r="GBF172" s="130"/>
      <c r="GBG172" s="70"/>
      <c r="GBH172" s="104"/>
      <c r="GBI172" s="105"/>
      <c r="GBJ172" s="106"/>
      <c r="GBK172" s="107"/>
      <c r="GBL172" s="108"/>
      <c r="GBM172" s="129"/>
      <c r="GBN172" s="130"/>
      <c r="GBO172" s="70"/>
      <c r="GBP172" s="104"/>
      <c r="GBQ172" s="105"/>
      <c r="GBR172" s="106"/>
      <c r="GBS172" s="107"/>
      <c r="GBT172" s="108"/>
      <c r="GBU172" s="129"/>
      <c r="GBV172" s="130"/>
      <c r="GBW172" s="70"/>
      <c r="GBX172" s="104"/>
      <c r="GBY172" s="105"/>
      <c r="GBZ172" s="106"/>
      <c r="GCA172" s="107"/>
      <c r="GCB172" s="108"/>
      <c r="GCC172" s="129"/>
      <c r="GCD172" s="130"/>
      <c r="GCE172" s="70"/>
      <c r="GCF172" s="104"/>
      <c r="GCG172" s="105"/>
      <c r="GCH172" s="106"/>
      <c r="GCI172" s="107"/>
      <c r="GCJ172" s="108"/>
      <c r="GCK172" s="129"/>
      <c r="GCL172" s="130"/>
      <c r="GCM172" s="70"/>
      <c r="GCN172" s="104"/>
      <c r="GCO172" s="105"/>
      <c r="GCP172" s="106"/>
      <c r="GCQ172" s="107"/>
      <c r="GCR172" s="108"/>
      <c r="GCS172" s="129"/>
      <c r="GCT172" s="130"/>
      <c r="GCU172" s="70"/>
      <c r="GCV172" s="104"/>
      <c r="GCW172" s="105"/>
      <c r="GCX172" s="106"/>
      <c r="GCY172" s="107"/>
      <c r="GCZ172" s="108"/>
      <c r="GDA172" s="129"/>
      <c r="GDB172" s="130"/>
      <c r="GDC172" s="70"/>
      <c r="GDD172" s="104"/>
      <c r="GDE172" s="105"/>
      <c r="GDF172" s="106"/>
      <c r="GDG172" s="107"/>
      <c r="GDH172" s="108"/>
      <c r="GDI172" s="129"/>
      <c r="GDJ172" s="130"/>
      <c r="GDK172" s="70"/>
      <c r="GDL172" s="104"/>
      <c r="GDM172" s="105"/>
      <c r="GDN172" s="106"/>
      <c r="GDO172" s="107"/>
      <c r="GDP172" s="108"/>
      <c r="GDQ172" s="129"/>
      <c r="GDR172" s="130"/>
      <c r="GDS172" s="70"/>
      <c r="GDT172" s="104"/>
      <c r="GDU172" s="105"/>
      <c r="GDV172" s="106"/>
      <c r="GDW172" s="107"/>
      <c r="GDX172" s="108"/>
      <c r="GDY172" s="129"/>
      <c r="GDZ172" s="130"/>
      <c r="GEA172" s="70"/>
      <c r="GEB172" s="104"/>
      <c r="GEC172" s="105"/>
      <c r="GED172" s="106"/>
      <c r="GEE172" s="107"/>
      <c r="GEF172" s="108"/>
      <c r="GEG172" s="129"/>
      <c r="GEH172" s="130"/>
      <c r="GEI172" s="70"/>
      <c r="GEJ172" s="104"/>
      <c r="GEK172" s="105"/>
      <c r="GEL172" s="106"/>
      <c r="GEM172" s="107"/>
      <c r="GEN172" s="108"/>
      <c r="GEO172" s="129"/>
      <c r="GEP172" s="130"/>
      <c r="GEQ172" s="70"/>
      <c r="GER172" s="104"/>
      <c r="GES172" s="105"/>
      <c r="GET172" s="106"/>
      <c r="GEU172" s="107"/>
      <c r="GEV172" s="108"/>
      <c r="GEW172" s="129"/>
      <c r="GEX172" s="130"/>
      <c r="GEY172" s="70"/>
      <c r="GEZ172" s="104"/>
      <c r="GFA172" s="105"/>
      <c r="GFB172" s="106"/>
      <c r="GFC172" s="107"/>
      <c r="GFD172" s="108"/>
      <c r="GFE172" s="129"/>
      <c r="GFF172" s="130"/>
      <c r="GFG172" s="70"/>
      <c r="GFH172" s="104"/>
      <c r="GFI172" s="105"/>
      <c r="GFJ172" s="106"/>
      <c r="GFK172" s="107"/>
      <c r="GFL172" s="108"/>
      <c r="GFM172" s="129"/>
      <c r="GFN172" s="130"/>
      <c r="GFO172" s="70"/>
      <c r="GFP172" s="104"/>
      <c r="GFQ172" s="105"/>
      <c r="GFR172" s="106"/>
      <c r="GFS172" s="107"/>
      <c r="GFT172" s="108"/>
      <c r="GFU172" s="129"/>
      <c r="GFV172" s="130"/>
      <c r="GFW172" s="70"/>
      <c r="GFX172" s="104"/>
      <c r="GFY172" s="105"/>
      <c r="GFZ172" s="106"/>
      <c r="GGA172" s="107"/>
      <c r="GGB172" s="108"/>
      <c r="GGC172" s="129"/>
      <c r="GGD172" s="130"/>
      <c r="GGE172" s="70"/>
      <c r="GGF172" s="104"/>
      <c r="GGG172" s="105"/>
      <c r="GGH172" s="106"/>
      <c r="GGI172" s="107"/>
      <c r="GGJ172" s="108"/>
      <c r="GGK172" s="129"/>
      <c r="GGL172" s="130"/>
      <c r="GGM172" s="70"/>
      <c r="GGN172" s="104"/>
      <c r="GGO172" s="105"/>
      <c r="GGP172" s="106"/>
      <c r="GGQ172" s="107"/>
      <c r="GGR172" s="108"/>
      <c r="GGS172" s="129"/>
      <c r="GGT172" s="130"/>
      <c r="GGU172" s="70"/>
      <c r="GGV172" s="104"/>
      <c r="GGW172" s="105"/>
      <c r="GGX172" s="106"/>
      <c r="GGY172" s="107"/>
      <c r="GGZ172" s="108"/>
      <c r="GHA172" s="129"/>
      <c r="GHB172" s="130"/>
      <c r="GHC172" s="70"/>
      <c r="GHD172" s="104"/>
      <c r="GHE172" s="105"/>
      <c r="GHF172" s="106"/>
      <c r="GHG172" s="107"/>
      <c r="GHH172" s="108"/>
      <c r="GHI172" s="129"/>
      <c r="GHJ172" s="130"/>
      <c r="GHK172" s="70"/>
      <c r="GHL172" s="104"/>
      <c r="GHM172" s="105"/>
      <c r="GHN172" s="106"/>
      <c r="GHO172" s="107"/>
      <c r="GHP172" s="108"/>
      <c r="GHQ172" s="129"/>
      <c r="GHR172" s="130"/>
      <c r="GHS172" s="70"/>
      <c r="GHT172" s="104"/>
      <c r="GHU172" s="105"/>
      <c r="GHV172" s="106"/>
      <c r="GHW172" s="107"/>
      <c r="GHX172" s="108"/>
      <c r="GHY172" s="129"/>
      <c r="GHZ172" s="130"/>
      <c r="GIA172" s="70"/>
      <c r="GIB172" s="104"/>
      <c r="GIC172" s="105"/>
      <c r="GID172" s="106"/>
      <c r="GIE172" s="107"/>
      <c r="GIF172" s="108"/>
      <c r="GIG172" s="129"/>
      <c r="GIH172" s="130"/>
      <c r="GII172" s="70"/>
      <c r="GIJ172" s="104"/>
      <c r="GIK172" s="105"/>
      <c r="GIL172" s="106"/>
      <c r="GIM172" s="107"/>
      <c r="GIN172" s="108"/>
      <c r="GIO172" s="129"/>
      <c r="GIP172" s="130"/>
      <c r="GIQ172" s="70"/>
      <c r="GIR172" s="104"/>
      <c r="GIS172" s="105"/>
      <c r="GIT172" s="106"/>
      <c r="GIU172" s="107"/>
      <c r="GIV172" s="108"/>
      <c r="GIW172" s="129"/>
      <c r="GIX172" s="130"/>
      <c r="GIY172" s="70"/>
      <c r="GIZ172" s="104"/>
      <c r="GJA172" s="105"/>
      <c r="GJB172" s="106"/>
      <c r="GJC172" s="107"/>
      <c r="GJD172" s="108"/>
      <c r="GJE172" s="129"/>
      <c r="GJF172" s="130"/>
      <c r="GJG172" s="70"/>
      <c r="GJH172" s="104"/>
      <c r="GJI172" s="105"/>
      <c r="GJJ172" s="106"/>
      <c r="GJK172" s="107"/>
      <c r="GJL172" s="108"/>
      <c r="GJM172" s="129"/>
      <c r="GJN172" s="130"/>
      <c r="GJO172" s="70"/>
      <c r="GJP172" s="104"/>
      <c r="GJQ172" s="105"/>
      <c r="GJR172" s="106"/>
      <c r="GJS172" s="107"/>
      <c r="GJT172" s="108"/>
      <c r="GJU172" s="129"/>
      <c r="GJV172" s="130"/>
      <c r="GJW172" s="70"/>
      <c r="GJX172" s="104"/>
      <c r="GJY172" s="105"/>
      <c r="GJZ172" s="106"/>
      <c r="GKA172" s="107"/>
      <c r="GKB172" s="108"/>
      <c r="GKC172" s="129"/>
      <c r="GKD172" s="130"/>
      <c r="GKE172" s="70"/>
      <c r="GKF172" s="104"/>
      <c r="GKG172" s="105"/>
      <c r="GKH172" s="106"/>
      <c r="GKI172" s="107"/>
      <c r="GKJ172" s="108"/>
      <c r="GKK172" s="129"/>
      <c r="GKL172" s="130"/>
      <c r="GKM172" s="70"/>
      <c r="GKN172" s="104"/>
      <c r="GKO172" s="105"/>
      <c r="GKP172" s="106"/>
      <c r="GKQ172" s="107"/>
      <c r="GKR172" s="108"/>
      <c r="GKS172" s="129"/>
      <c r="GKT172" s="130"/>
      <c r="GKU172" s="70"/>
      <c r="GKV172" s="104"/>
      <c r="GKW172" s="105"/>
      <c r="GKX172" s="106"/>
      <c r="GKY172" s="107"/>
      <c r="GKZ172" s="108"/>
      <c r="GLA172" s="129"/>
      <c r="GLB172" s="130"/>
      <c r="GLC172" s="70"/>
      <c r="GLD172" s="104"/>
      <c r="GLE172" s="105"/>
      <c r="GLF172" s="106"/>
      <c r="GLG172" s="107"/>
      <c r="GLH172" s="108"/>
      <c r="GLI172" s="129"/>
      <c r="GLJ172" s="130"/>
      <c r="GLK172" s="70"/>
      <c r="GLL172" s="104"/>
      <c r="GLM172" s="105"/>
      <c r="GLN172" s="106"/>
      <c r="GLO172" s="107"/>
      <c r="GLP172" s="108"/>
      <c r="GLQ172" s="129"/>
      <c r="GLR172" s="130"/>
      <c r="GLS172" s="70"/>
      <c r="GLT172" s="104"/>
      <c r="GLU172" s="105"/>
      <c r="GLV172" s="106"/>
      <c r="GLW172" s="107"/>
      <c r="GLX172" s="108"/>
      <c r="GLY172" s="129"/>
      <c r="GLZ172" s="130"/>
      <c r="GMA172" s="70"/>
      <c r="GMB172" s="104"/>
      <c r="GMC172" s="105"/>
      <c r="GMD172" s="106"/>
      <c r="GME172" s="107"/>
      <c r="GMF172" s="108"/>
      <c r="GMG172" s="129"/>
      <c r="GMH172" s="130"/>
      <c r="GMI172" s="70"/>
      <c r="GMJ172" s="104"/>
      <c r="GMK172" s="105"/>
      <c r="GML172" s="106"/>
      <c r="GMM172" s="107"/>
      <c r="GMN172" s="108"/>
      <c r="GMO172" s="129"/>
      <c r="GMP172" s="130"/>
      <c r="GMQ172" s="70"/>
      <c r="GMR172" s="104"/>
      <c r="GMS172" s="105"/>
      <c r="GMT172" s="106"/>
      <c r="GMU172" s="107"/>
      <c r="GMV172" s="108"/>
      <c r="GMW172" s="129"/>
      <c r="GMX172" s="130"/>
      <c r="GMY172" s="70"/>
      <c r="GMZ172" s="104"/>
      <c r="GNA172" s="105"/>
      <c r="GNB172" s="106"/>
      <c r="GNC172" s="107"/>
      <c r="GND172" s="108"/>
      <c r="GNE172" s="129"/>
      <c r="GNF172" s="130"/>
      <c r="GNG172" s="70"/>
      <c r="GNH172" s="104"/>
      <c r="GNI172" s="105"/>
      <c r="GNJ172" s="106"/>
      <c r="GNK172" s="107"/>
      <c r="GNL172" s="108"/>
      <c r="GNM172" s="129"/>
      <c r="GNN172" s="130"/>
      <c r="GNO172" s="70"/>
      <c r="GNP172" s="104"/>
      <c r="GNQ172" s="105"/>
      <c r="GNR172" s="106"/>
      <c r="GNS172" s="107"/>
      <c r="GNT172" s="108"/>
      <c r="GNU172" s="129"/>
      <c r="GNV172" s="130"/>
      <c r="GNW172" s="70"/>
      <c r="GNX172" s="104"/>
      <c r="GNY172" s="105"/>
      <c r="GNZ172" s="106"/>
      <c r="GOA172" s="107"/>
      <c r="GOB172" s="108"/>
      <c r="GOC172" s="129"/>
      <c r="GOD172" s="130"/>
      <c r="GOE172" s="70"/>
      <c r="GOF172" s="104"/>
      <c r="GOG172" s="105"/>
      <c r="GOH172" s="106"/>
      <c r="GOI172" s="107"/>
      <c r="GOJ172" s="108"/>
      <c r="GOK172" s="129"/>
      <c r="GOL172" s="130"/>
      <c r="GOM172" s="70"/>
      <c r="GON172" s="104"/>
      <c r="GOO172" s="105"/>
      <c r="GOP172" s="106"/>
      <c r="GOQ172" s="107"/>
      <c r="GOR172" s="108"/>
      <c r="GOS172" s="129"/>
      <c r="GOT172" s="130"/>
      <c r="GOU172" s="70"/>
      <c r="GOV172" s="104"/>
      <c r="GOW172" s="105"/>
      <c r="GOX172" s="106"/>
      <c r="GOY172" s="107"/>
      <c r="GOZ172" s="108"/>
      <c r="GPA172" s="129"/>
      <c r="GPB172" s="130"/>
      <c r="GPC172" s="70"/>
      <c r="GPD172" s="104"/>
      <c r="GPE172" s="105"/>
      <c r="GPF172" s="106"/>
      <c r="GPG172" s="107"/>
      <c r="GPH172" s="108"/>
      <c r="GPI172" s="129"/>
      <c r="GPJ172" s="130"/>
      <c r="GPK172" s="70"/>
      <c r="GPL172" s="104"/>
      <c r="GPM172" s="105"/>
      <c r="GPN172" s="106"/>
      <c r="GPO172" s="107"/>
      <c r="GPP172" s="108"/>
      <c r="GPQ172" s="129"/>
      <c r="GPR172" s="130"/>
      <c r="GPS172" s="70"/>
      <c r="GPT172" s="104"/>
      <c r="GPU172" s="105"/>
      <c r="GPV172" s="106"/>
      <c r="GPW172" s="107"/>
      <c r="GPX172" s="108"/>
      <c r="GPY172" s="129"/>
      <c r="GPZ172" s="130"/>
      <c r="GQA172" s="70"/>
      <c r="GQB172" s="104"/>
      <c r="GQC172" s="105"/>
      <c r="GQD172" s="106"/>
      <c r="GQE172" s="107"/>
      <c r="GQF172" s="108"/>
      <c r="GQG172" s="129"/>
      <c r="GQH172" s="130"/>
      <c r="GQI172" s="70"/>
      <c r="GQJ172" s="104"/>
      <c r="GQK172" s="105"/>
      <c r="GQL172" s="106"/>
      <c r="GQM172" s="107"/>
      <c r="GQN172" s="108"/>
      <c r="GQO172" s="129"/>
      <c r="GQP172" s="130"/>
      <c r="GQQ172" s="70"/>
      <c r="GQR172" s="104"/>
      <c r="GQS172" s="105"/>
      <c r="GQT172" s="106"/>
      <c r="GQU172" s="107"/>
      <c r="GQV172" s="108"/>
      <c r="GQW172" s="129"/>
      <c r="GQX172" s="130"/>
      <c r="GQY172" s="70"/>
      <c r="GQZ172" s="104"/>
      <c r="GRA172" s="105"/>
      <c r="GRB172" s="106"/>
      <c r="GRC172" s="107"/>
      <c r="GRD172" s="108"/>
      <c r="GRE172" s="129"/>
      <c r="GRF172" s="130"/>
      <c r="GRG172" s="70"/>
      <c r="GRH172" s="104"/>
      <c r="GRI172" s="105"/>
      <c r="GRJ172" s="106"/>
      <c r="GRK172" s="107"/>
      <c r="GRL172" s="108"/>
      <c r="GRM172" s="129"/>
      <c r="GRN172" s="130"/>
      <c r="GRO172" s="70"/>
      <c r="GRP172" s="104"/>
      <c r="GRQ172" s="105"/>
      <c r="GRR172" s="106"/>
      <c r="GRS172" s="107"/>
      <c r="GRT172" s="108"/>
      <c r="GRU172" s="129"/>
      <c r="GRV172" s="130"/>
      <c r="GRW172" s="70"/>
      <c r="GRX172" s="104"/>
      <c r="GRY172" s="105"/>
      <c r="GRZ172" s="106"/>
      <c r="GSA172" s="107"/>
      <c r="GSB172" s="108"/>
      <c r="GSC172" s="129"/>
      <c r="GSD172" s="130"/>
      <c r="GSE172" s="70"/>
      <c r="GSF172" s="104"/>
      <c r="GSG172" s="105"/>
      <c r="GSH172" s="106"/>
      <c r="GSI172" s="107"/>
      <c r="GSJ172" s="108"/>
      <c r="GSK172" s="129"/>
      <c r="GSL172" s="130"/>
      <c r="GSM172" s="70"/>
      <c r="GSN172" s="104"/>
      <c r="GSO172" s="105"/>
      <c r="GSP172" s="106"/>
      <c r="GSQ172" s="107"/>
      <c r="GSR172" s="108"/>
      <c r="GSS172" s="129"/>
      <c r="GST172" s="130"/>
      <c r="GSU172" s="70"/>
      <c r="GSV172" s="104"/>
      <c r="GSW172" s="105"/>
      <c r="GSX172" s="106"/>
      <c r="GSY172" s="107"/>
      <c r="GSZ172" s="108"/>
      <c r="GTA172" s="129"/>
      <c r="GTB172" s="130"/>
      <c r="GTC172" s="70"/>
      <c r="GTD172" s="104"/>
      <c r="GTE172" s="105"/>
      <c r="GTF172" s="106"/>
      <c r="GTG172" s="107"/>
      <c r="GTH172" s="108"/>
      <c r="GTI172" s="129"/>
      <c r="GTJ172" s="130"/>
      <c r="GTK172" s="70"/>
      <c r="GTL172" s="104"/>
      <c r="GTM172" s="105"/>
      <c r="GTN172" s="106"/>
      <c r="GTO172" s="107"/>
      <c r="GTP172" s="108"/>
      <c r="GTQ172" s="129"/>
      <c r="GTR172" s="130"/>
      <c r="GTS172" s="70"/>
      <c r="GTT172" s="104"/>
      <c r="GTU172" s="105"/>
      <c r="GTV172" s="106"/>
      <c r="GTW172" s="107"/>
      <c r="GTX172" s="108"/>
      <c r="GTY172" s="129"/>
      <c r="GTZ172" s="130"/>
      <c r="GUA172" s="70"/>
      <c r="GUB172" s="104"/>
      <c r="GUC172" s="105"/>
      <c r="GUD172" s="106"/>
      <c r="GUE172" s="107"/>
      <c r="GUF172" s="108"/>
      <c r="GUG172" s="129"/>
      <c r="GUH172" s="130"/>
      <c r="GUI172" s="70"/>
      <c r="GUJ172" s="104"/>
      <c r="GUK172" s="105"/>
      <c r="GUL172" s="106"/>
      <c r="GUM172" s="107"/>
      <c r="GUN172" s="108"/>
      <c r="GUO172" s="129"/>
      <c r="GUP172" s="130"/>
      <c r="GUQ172" s="70"/>
      <c r="GUR172" s="104"/>
      <c r="GUS172" s="105"/>
      <c r="GUT172" s="106"/>
      <c r="GUU172" s="107"/>
      <c r="GUV172" s="108"/>
      <c r="GUW172" s="129"/>
      <c r="GUX172" s="130"/>
      <c r="GUY172" s="70"/>
      <c r="GUZ172" s="104"/>
      <c r="GVA172" s="105"/>
      <c r="GVB172" s="106"/>
      <c r="GVC172" s="107"/>
      <c r="GVD172" s="108"/>
      <c r="GVE172" s="129"/>
      <c r="GVF172" s="130"/>
      <c r="GVG172" s="70"/>
      <c r="GVH172" s="104"/>
      <c r="GVI172" s="105"/>
      <c r="GVJ172" s="106"/>
      <c r="GVK172" s="107"/>
      <c r="GVL172" s="108"/>
      <c r="GVM172" s="129"/>
      <c r="GVN172" s="130"/>
      <c r="GVO172" s="70"/>
      <c r="GVP172" s="104"/>
      <c r="GVQ172" s="105"/>
      <c r="GVR172" s="106"/>
      <c r="GVS172" s="107"/>
      <c r="GVT172" s="108"/>
      <c r="GVU172" s="129"/>
      <c r="GVV172" s="130"/>
      <c r="GVW172" s="70"/>
      <c r="GVX172" s="104"/>
      <c r="GVY172" s="105"/>
      <c r="GVZ172" s="106"/>
      <c r="GWA172" s="107"/>
      <c r="GWB172" s="108"/>
      <c r="GWC172" s="129"/>
      <c r="GWD172" s="130"/>
      <c r="GWE172" s="70"/>
      <c r="GWF172" s="104"/>
      <c r="GWG172" s="105"/>
      <c r="GWH172" s="106"/>
      <c r="GWI172" s="107"/>
      <c r="GWJ172" s="108"/>
      <c r="GWK172" s="129"/>
      <c r="GWL172" s="130"/>
      <c r="GWM172" s="70"/>
      <c r="GWN172" s="104"/>
      <c r="GWO172" s="105"/>
      <c r="GWP172" s="106"/>
      <c r="GWQ172" s="107"/>
      <c r="GWR172" s="108"/>
      <c r="GWS172" s="129"/>
      <c r="GWT172" s="130"/>
      <c r="GWU172" s="70"/>
      <c r="GWV172" s="104"/>
      <c r="GWW172" s="105"/>
      <c r="GWX172" s="106"/>
      <c r="GWY172" s="107"/>
      <c r="GWZ172" s="108"/>
      <c r="GXA172" s="129"/>
      <c r="GXB172" s="130"/>
      <c r="GXC172" s="70"/>
      <c r="GXD172" s="104"/>
      <c r="GXE172" s="105"/>
      <c r="GXF172" s="106"/>
      <c r="GXG172" s="107"/>
      <c r="GXH172" s="108"/>
      <c r="GXI172" s="129"/>
      <c r="GXJ172" s="130"/>
      <c r="GXK172" s="70"/>
      <c r="GXL172" s="104"/>
      <c r="GXM172" s="105"/>
      <c r="GXN172" s="106"/>
      <c r="GXO172" s="107"/>
      <c r="GXP172" s="108"/>
      <c r="GXQ172" s="129"/>
      <c r="GXR172" s="130"/>
      <c r="GXS172" s="70"/>
      <c r="GXT172" s="104"/>
      <c r="GXU172" s="105"/>
      <c r="GXV172" s="106"/>
      <c r="GXW172" s="107"/>
      <c r="GXX172" s="108"/>
      <c r="GXY172" s="129"/>
      <c r="GXZ172" s="130"/>
      <c r="GYA172" s="70"/>
      <c r="GYB172" s="104"/>
      <c r="GYC172" s="105"/>
      <c r="GYD172" s="106"/>
      <c r="GYE172" s="107"/>
      <c r="GYF172" s="108"/>
      <c r="GYG172" s="129"/>
      <c r="GYH172" s="130"/>
      <c r="GYI172" s="70"/>
      <c r="GYJ172" s="104"/>
      <c r="GYK172" s="105"/>
      <c r="GYL172" s="106"/>
      <c r="GYM172" s="107"/>
      <c r="GYN172" s="108"/>
      <c r="GYO172" s="129"/>
      <c r="GYP172" s="130"/>
      <c r="GYQ172" s="70"/>
      <c r="GYR172" s="104"/>
      <c r="GYS172" s="105"/>
      <c r="GYT172" s="106"/>
      <c r="GYU172" s="107"/>
      <c r="GYV172" s="108"/>
      <c r="GYW172" s="129"/>
      <c r="GYX172" s="130"/>
      <c r="GYY172" s="70"/>
      <c r="GYZ172" s="104"/>
      <c r="GZA172" s="105"/>
      <c r="GZB172" s="106"/>
      <c r="GZC172" s="107"/>
      <c r="GZD172" s="108"/>
      <c r="GZE172" s="129"/>
      <c r="GZF172" s="130"/>
      <c r="GZG172" s="70"/>
      <c r="GZH172" s="104"/>
      <c r="GZI172" s="105"/>
      <c r="GZJ172" s="106"/>
      <c r="GZK172" s="107"/>
      <c r="GZL172" s="108"/>
      <c r="GZM172" s="129"/>
      <c r="GZN172" s="130"/>
      <c r="GZO172" s="70"/>
      <c r="GZP172" s="104"/>
      <c r="GZQ172" s="105"/>
      <c r="GZR172" s="106"/>
      <c r="GZS172" s="107"/>
      <c r="GZT172" s="108"/>
      <c r="GZU172" s="129"/>
      <c r="GZV172" s="130"/>
      <c r="GZW172" s="70"/>
      <c r="GZX172" s="104"/>
      <c r="GZY172" s="105"/>
      <c r="GZZ172" s="106"/>
      <c r="HAA172" s="107"/>
      <c r="HAB172" s="108"/>
      <c r="HAC172" s="129"/>
      <c r="HAD172" s="130"/>
      <c r="HAE172" s="70"/>
      <c r="HAF172" s="104"/>
      <c r="HAG172" s="105"/>
      <c r="HAH172" s="106"/>
      <c r="HAI172" s="107"/>
      <c r="HAJ172" s="108"/>
      <c r="HAK172" s="129"/>
      <c r="HAL172" s="130"/>
      <c r="HAM172" s="70"/>
      <c r="HAN172" s="104"/>
      <c r="HAO172" s="105"/>
      <c r="HAP172" s="106"/>
      <c r="HAQ172" s="107"/>
      <c r="HAR172" s="108"/>
      <c r="HAS172" s="129"/>
      <c r="HAT172" s="130"/>
      <c r="HAU172" s="70"/>
      <c r="HAV172" s="104"/>
      <c r="HAW172" s="105"/>
      <c r="HAX172" s="106"/>
      <c r="HAY172" s="107"/>
      <c r="HAZ172" s="108"/>
      <c r="HBA172" s="129"/>
      <c r="HBB172" s="130"/>
      <c r="HBC172" s="70"/>
      <c r="HBD172" s="104"/>
      <c r="HBE172" s="105"/>
      <c r="HBF172" s="106"/>
      <c r="HBG172" s="107"/>
      <c r="HBH172" s="108"/>
      <c r="HBI172" s="129"/>
      <c r="HBJ172" s="130"/>
      <c r="HBK172" s="70"/>
      <c r="HBL172" s="104"/>
      <c r="HBM172" s="105"/>
      <c r="HBN172" s="106"/>
      <c r="HBO172" s="107"/>
      <c r="HBP172" s="108"/>
      <c r="HBQ172" s="129"/>
      <c r="HBR172" s="130"/>
      <c r="HBS172" s="70"/>
      <c r="HBT172" s="104"/>
      <c r="HBU172" s="105"/>
      <c r="HBV172" s="106"/>
      <c r="HBW172" s="107"/>
      <c r="HBX172" s="108"/>
      <c r="HBY172" s="129"/>
      <c r="HBZ172" s="130"/>
      <c r="HCA172" s="70"/>
      <c r="HCB172" s="104"/>
      <c r="HCC172" s="105"/>
      <c r="HCD172" s="106"/>
      <c r="HCE172" s="107"/>
      <c r="HCF172" s="108"/>
      <c r="HCG172" s="129"/>
      <c r="HCH172" s="130"/>
      <c r="HCI172" s="70"/>
      <c r="HCJ172" s="104"/>
      <c r="HCK172" s="105"/>
      <c r="HCL172" s="106"/>
      <c r="HCM172" s="107"/>
      <c r="HCN172" s="108"/>
      <c r="HCO172" s="129"/>
      <c r="HCP172" s="130"/>
      <c r="HCQ172" s="70"/>
      <c r="HCR172" s="104"/>
      <c r="HCS172" s="105"/>
      <c r="HCT172" s="106"/>
      <c r="HCU172" s="107"/>
      <c r="HCV172" s="108"/>
      <c r="HCW172" s="129"/>
      <c r="HCX172" s="130"/>
      <c r="HCY172" s="70"/>
      <c r="HCZ172" s="104"/>
      <c r="HDA172" s="105"/>
      <c r="HDB172" s="106"/>
      <c r="HDC172" s="107"/>
      <c r="HDD172" s="108"/>
      <c r="HDE172" s="129"/>
      <c r="HDF172" s="130"/>
      <c r="HDG172" s="70"/>
      <c r="HDH172" s="104"/>
      <c r="HDI172" s="105"/>
      <c r="HDJ172" s="106"/>
      <c r="HDK172" s="107"/>
      <c r="HDL172" s="108"/>
      <c r="HDM172" s="129"/>
      <c r="HDN172" s="130"/>
      <c r="HDO172" s="70"/>
      <c r="HDP172" s="104"/>
      <c r="HDQ172" s="105"/>
      <c r="HDR172" s="106"/>
      <c r="HDS172" s="107"/>
      <c r="HDT172" s="108"/>
      <c r="HDU172" s="129"/>
      <c r="HDV172" s="130"/>
      <c r="HDW172" s="70"/>
      <c r="HDX172" s="104"/>
      <c r="HDY172" s="105"/>
      <c r="HDZ172" s="106"/>
      <c r="HEA172" s="107"/>
      <c r="HEB172" s="108"/>
      <c r="HEC172" s="129"/>
      <c r="HED172" s="130"/>
      <c r="HEE172" s="70"/>
      <c r="HEF172" s="104"/>
      <c r="HEG172" s="105"/>
      <c r="HEH172" s="106"/>
      <c r="HEI172" s="107"/>
      <c r="HEJ172" s="108"/>
      <c r="HEK172" s="129"/>
      <c r="HEL172" s="130"/>
      <c r="HEM172" s="70"/>
      <c r="HEN172" s="104"/>
      <c r="HEO172" s="105"/>
      <c r="HEP172" s="106"/>
      <c r="HEQ172" s="107"/>
      <c r="HER172" s="108"/>
      <c r="HES172" s="129"/>
      <c r="HET172" s="130"/>
      <c r="HEU172" s="70"/>
      <c r="HEV172" s="104"/>
      <c r="HEW172" s="105"/>
      <c r="HEX172" s="106"/>
      <c r="HEY172" s="107"/>
      <c r="HEZ172" s="108"/>
      <c r="HFA172" s="129"/>
      <c r="HFB172" s="130"/>
      <c r="HFC172" s="70"/>
      <c r="HFD172" s="104"/>
      <c r="HFE172" s="105"/>
      <c r="HFF172" s="106"/>
      <c r="HFG172" s="107"/>
      <c r="HFH172" s="108"/>
      <c r="HFI172" s="129"/>
      <c r="HFJ172" s="130"/>
      <c r="HFK172" s="70"/>
      <c r="HFL172" s="104"/>
      <c r="HFM172" s="105"/>
      <c r="HFN172" s="106"/>
      <c r="HFO172" s="107"/>
      <c r="HFP172" s="108"/>
      <c r="HFQ172" s="129"/>
      <c r="HFR172" s="130"/>
      <c r="HFS172" s="70"/>
      <c r="HFT172" s="104"/>
      <c r="HFU172" s="105"/>
      <c r="HFV172" s="106"/>
      <c r="HFW172" s="107"/>
      <c r="HFX172" s="108"/>
      <c r="HFY172" s="129"/>
      <c r="HFZ172" s="130"/>
      <c r="HGA172" s="70"/>
      <c r="HGB172" s="104"/>
      <c r="HGC172" s="105"/>
      <c r="HGD172" s="106"/>
      <c r="HGE172" s="107"/>
      <c r="HGF172" s="108"/>
      <c r="HGG172" s="129"/>
      <c r="HGH172" s="130"/>
      <c r="HGI172" s="70"/>
      <c r="HGJ172" s="104"/>
      <c r="HGK172" s="105"/>
      <c r="HGL172" s="106"/>
      <c r="HGM172" s="107"/>
      <c r="HGN172" s="108"/>
      <c r="HGO172" s="129"/>
      <c r="HGP172" s="130"/>
      <c r="HGQ172" s="70"/>
      <c r="HGR172" s="104"/>
      <c r="HGS172" s="105"/>
      <c r="HGT172" s="106"/>
      <c r="HGU172" s="107"/>
      <c r="HGV172" s="108"/>
      <c r="HGW172" s="129"/>
      <c r="HGX172" s="130"/>
      <c r="HGY172" s="70"/>
      <c r="HGZ172" s="104"/>
      <c r="HHA172" s="105"/>
      <c r="HHB172" s="106"/>
      <c r="HHC172" s="107"/>
      <c r="HHD172" s="108"/>
      <c r="HHE172" s="129"/>
      <c r="HHF172" s="130"/>
      <c r="HHG172" s="70"/>
      <c r="HHH172" s="104"/>
      <c r="HHI172" s="105"/>
      <c r="HHJ172" s="106"/>
      <c r="HHK172" s="107"/>
      <c r="HHL172" s="108"/>
      <c r="HHM172" s="129"/>
      <c r="HHN172" s="130"/>
      <c r="HHO172" s="70"/>
      <c r="HHP172" s="104"/>
      <c r="HHQ172" s="105"/>
      <c r="HHR172" s="106"/>
      <c r="HHS172" s="107"/>
      <c r="HHT172" s="108"/>
      <c r="HHU172" s="129"/>
      <c r="HHV172" s="130"/>
      <c r="HHW172" s="70"/>
      <c r="HHX172" s="104"/>
      <c r="HHY172" s="105"/>
      <c r="HHZ172" s="106"/>
      <c r="HIA172" s="107"/>
      <c r="HIB172" s="108"/>
      <c r="HIC172" s="129"/>
      <c r="HID172" s="130"/>
      <c r="HIE172" s="70"/>
      <c r="HIF172" s="104"/>
      <c r="HIG172" s="105"/>
      <c r="HIH172" s="106"/>
      <c r="HII172" s="107"/>
      <c r="HIJ172" s="108"/>
      <c r="HIK172" s="129"/>
      <c r="HIL172" s="130"/>
      <c r="HIM172" s="70"/>
      <c r="HIN172" s="104"/>
      <c r="HIO172" s="105"/>
      <c r="HIP172" s="106"/>
      <c r="HIQ172" s="107"/>
      <c r="HIR172" s="108"/>
      <c r="HIS172" s="129"/>
      <c r="HIT172" s="130"/>
      <c r="HIU172" s="70"/>
      <c r="HIV172" s="104"/>
      <c r="HIW172" s="105"/>
      <c r="HIX172" s="106"/>
      <c r="HIY172" s="107"/>
      <c r="HIZ172" s="108"/>
      <c r="HJA172" s="129"/>
      <c r="HJB172" s="130"/>
      <c r="HJC172" s="70"/>
      <c r="HJD172" s="104"/>
      <c r="HJE172" s="105"/>
      <c r="HJF172" s="106"/>
      <c r="HJG172" s="107"/>
      <c r="HJH172" s="108"/>
      <c r="HJI172" s="129"/>
      <c r="HJJ172" s="130"/>
      <c r="HJK172" s="70"/>
      <c r="HJL172" s="104"/>
      <c r="HJM172" s="105"/>
      <c r="HJN172" s="106"/>
      <c r="HJO172" s="107"/>
      <c r="HJP172" s="108"/>
      <c r="HJQ172" s="129"/>
      <c r="HJR172" s="130"/>
      <c r="HJS172" s="70"/>
      <c r="HJT172" s="104"/>
      <c r="HJU172" s="105"/>
      <c r="HJV172" s="106"/>
      <c r="HJW172" s="107"/>
      <c r="HJX172" s="108"/>
      <c r="HJY172" s="129"/>
      <c r="HJZ172" s="130"/>
      <c r="HKA172" s="70"/>
      <c r="HKB172" s="104"/>
      <c r="HKC172" s="105"/>
      <c r="HKD172" s="106"/>
      <c r="HKE172" s="107"/>
      <c r="HKF172" s="108"/>
      <c r="HKG172" s="129"/>
      <c r="HKH172" s="130"/>
      <c r="HKI172" s="70"/>
      <c r="HKJ172" s="104"/>
      <c r="HKK172" s="105"/>
      <c r="HKL172" s="106"/>
      <c r="HKM172" s="107"/>
      <c r="HKN172" s="108"/>
      <c r="HKO172" s="129"/>
      <c r="HKP172" s="130"/>
      <c r="HKQ172" s="70"/>
      <c r="HKR172" s="104"/>
      <c r="HKS172" s="105"/>
      <c r="HKT172" s="106"/>
      <c r="HKU172" s="107"/>
      <c r="HKV172" s="108"/>
      <c r="HKW172" s="129"/>
      <c r="HKX172" s="130"/>
      <c r="HKY172" s="70"/>
      <c r="HKZ172" s="104"/>
      <c r="HLA172" s="105"/>
      <c r="HLB172" s="106"/>
      <c r="HLC172" s="107"/>
      <c r="HLD172" s="108"/>
      <c r="HLE172" s="129"/>
      <c r="HLF172" s="130"/>
      <c r="HLG172" s="70"/>
      <c r="HLH172" s="104"/>
      <c r="HLI172" s="105"/>
      <c r="HLJ172" s="106"/>
      <c r="HLK172" s="107"/>
      <c r="HLL172" s="108"/>
      <c r="HLM172" s="129"/>
      <c r="HLN172" s="130"/>
      <c r="HLO172" s="70"/>
      <c r="HLP172" s="104"/>
      <c r="HLQ172" s="105"/>
      <c r="HLR172" s="106"/>
      <c r="HLS172" s="107"/>
      <c r="HLT172" s="108"/>
      <c r="HLU172" s="129"/>
      <c r="HLV172" s="130"/>
      <c r="HLW172" s="70"/>
      <c r="HLX172" s="104"/>
      <c r="HLY172" s="105"/>
      <c r="HLZ172" s="106"/>
      <c r="HMA172" s="107"/>
      <c r="HMB172" s="108"/>
      <c r="HMC172" s="129"/>
      <c r="HMD172" s="130"/>
      <c r="HME172" s="70"/>
      <c r="HMF172" s="104"/>
      <c r="HMG172" s="105"/>
      <c r="HMH172" s="106"/>
      <c r="HMI172" s="107"/>
      <c r="HMJ172" s="108"/>
      <c r="HMK172" s="129"/>
      <c r="HML172" s="130"/>
      <c r="HMM172" s="70"/>
      <c r="HMN172" s="104"/>
      <c r="HMO172" s="105"/>
      <c r="HMP172" s="106"/>
      <c r="HMQ172" s="107"/>
      <c r="HMR172" s="108"/>
      <c r="HMS172" s="129"/>
      <c r="HMT172" s="130"/>
      <c r="HMU172" s="70"/>
      <c r="HMV172" s="104"/>
      <c r="HMW172" s="105"/>
      <c r="HMX172" s="106"/>
      <c r="HMY172" s="107"/>
      <c r="HMZ172" s="108"/>
      <c r="HNA172" s="129"/>
      <c r="HNB172" s="130"/>
      <c r="HNC172" s="70"/>
      <c r="HND172" s="104"/>
      <c r="HNE172" s="105"/>
      <c r="HNF172" s="106"/>
      <c r="HNG172" s="107"/>
      <c r="HNH172" s="108"/>
      <c r="HNI172" s="129"/>
      <c r="HNJ172" s="130"/>
      <c r="HNK172" s="70"/>
      <c r="HNL172" s="104"/>
      <c r="HNM172" s="105"/>
      <c r="HNN172" s="106"/>
      <c r="HNO172" s="107"/>
      <c r="HNP172" s="108"/>
      <c r="HNQ172" s="129"/>
      <c r="HNR172" s="130"/>
      <c r="HNS172" s="70"/>
      <c r="HNT172" s="104"/>
      <c r="HNU172" s="105"/>
      <c r="HNV172" s="106"/>
      <c r="HNW172" s="107"/>
      <c r="HNX172" s="108"/>
      <c r="HNY172" s="129"/>
      <c r="HNZ172" s="130"/>
      <c r="HOA172" s="70"/>
      <c r="HOB172" s="104"/>
      <c r="HOC172" s="105"/>
      <c r="HOD172" s="106"/>
      <c r="HOE172" s="107"/>
      <c r="HOF172" s="108"/>
      <c r="HOG172" s="129"/>
      <c r="HOH172" s="130"/>
      <c r="HOI172" s="70"/>
      <c r="HOJ172" s="104"/>
      <c r="HOK172" s="105"/>
      <c r="HOL172" s="106"/>
      <c r="HOM172" s="107"/>
      <c r="HON172" s="108"/>
      <c r="HOO172" s="129"/>
      <c r="HOP172" s="130"/>
      <c r="HOQ172" s="70"/>
      <c r="HOR172" s="104"/>
      <c r="HOS172" s="105"/>
      <c r="HOT172" s="106"/>
      <c r="HOU172" s="107"/>
      <c r="HOV172" s="108"/>
      <c r="HOW172" s="129"/>
      <c r="HOX172" s="130"/>
      <c r="HOY172" s="70"/>
      <c r="HOZ172" s="104"/>
      <c r="HPA172" s="105"/>
      <c r="HPB172" s="106"/>
      <c r="HPC172" s="107"/>
      <c r="HPD172" s="108"/>
      <c r="HPE172" s="129"/>
      <c r="HPF172" s="130"/>
      <c r="HPG172" s="70"/>
      <c r="HPH172" s="104"/>
      <c r="HPI172" s="105"/>
      <c r="HPJ172" s="106"/>
      <c r="HPK172" s="107"/>
      <c r="HPL172" s="108"/>
      <c r="HPM172" s="129"/>
      <c r="HPN172" s="130"/>
      <c r="HPO172" s="70"/>
      <c r="HPP172" s="104"/>
      <c r="HPQ172" s="105"/>
      <c r="HPR172" s="106"/>
      <c r="HPS172" s="107"/>
      <c r="HPT172" s="108"/>
      <c r="HPU172" s="129"/>
      <c r="HPV172" s="130"/>
      <c r="HPW172" s="70"/>
      <c r="HPX172" s="104"/>
      <c r="HPY172" s="105"/>
      <c r="HPZ172" s="106"/>
      <c r="HQA172" s="107"/>
      <c r="HQB172" s="108"/>
      <c r="HQC172" s="129"/>
      <c r="HQD172" s="130"/>
      <c r="HQE172" s="70"/>
      <c r="HQF172" s="104"/>
      <c r="HQG172" s="105"/>
      <c r="HQH172" s="106"/>
      <c r="HQI172" s="107"/>
      <c r="HQJ172" s="108"/>
      <c r="HQK172" s="129"/>
      <c r="HQL172" s="130"/>
      <c r="HQM172" s="70"/>
      <c r="HQN172" s="104"/>
      <c r="HQO172" s="105"/>
      <c r="HQP172" s="106"/>
      <c r="HQQ172" s="107"/>
      <c r="HQR172" s="108"/>
      <c r="HQS172" s="129"/>
      <c r="HQT172" s="130"/>
      <c r="HQU172" s="70"/>
      <c r="HQV172" s="104"/>
      <c r="HQW172" s="105"/>
      <c r="HQX172" s="106"/>
      <c r="HQY172" s="107"/>
      <c r="HQZ172" s="108"/>
      <c r="HRA172" s="129"/>
      <c r="HRB172" s="130"/>
      <c r="HRC172" s="70"/>
      <c r="HRD172" s="104"/>
      <c r="HRE172" s="105"/>
      <c r="HRF172" s="106"/>
      <c r="HRG172" s="107"/>
      <c r="HRH172" s="108"/>
      <c r="HRI172" s="129"/>
      <c r="HRJ172" s="130"/>
      <c r="HRK172" s="70"/>
      <c r="HRL172" s="104"/>
      <c r="HRM172" s="105"/>
      <c r="HRN172" s="106"/>
      <c r="HRO172" s="107"/>
      <c r="HRP172" s="108"/>
      <c r="HRQ172" s="129"/>
      <c r="HRR172" s="130"/>
      <c r="HRS172" s="70"/>
      <c r="HRT172" s="104"/>
      <c r="HRU172" s="105"/>
      <c r="HRV172" s="106"/>
      <c r="HRW172" s="107"/>
      <c r="HRX172" s="108"/>
      <c r="HRY172" s="129"/>
      <c r="HRZ172" s="130"/>
      <c r="HSA172" s="70"/>
      <c r="HSB172" s="104"/>
      <c r="HSC172" s="105"/>
      <c r="HSD172" s="106"/>
      <c r="HSE172" s="107"/>
      <c r="HSF172" s="108"/>
      <c r="HSG172" s="129"/>
      <c r="HSH172" s="130"/>
      <c r="HSI172" s="70"/>
      <c r="HSJ172" s="104"/>
      <c r="HSK172" s="105"/>
      <c r="HSL172" s="106"/>
      <c r="HSM172" s="107"/>
      <c r="HSN172" s="108"/>
      <c r="HSO172" s="129"/>
      <c r="HSP172" s="130"/>
      <c r="HSQ172" s="70"/>
      <c r="HSR172" s="104"/>
      <c r="HSS172" s="105"/>
      <c r="HST172" s="106"/>
      <c r="HSU172" s="107"/>
      <c r="HSV172" s="108"/>
      <c r="HSW172" s="129"/>
      <c r="HSX172" s="130"/>
      <c r="HSY172" s="70"/>
      <c r="HSZ172" s="104"/>
      <c r="HTA172" s="105"/>
      <c r="HTB172" s="106"/>
      <c r="HTC172" s="107"/>
      <c r="HTD172" s="108"/>
      <c r="HTE172" s="129"/>
      <c r="HTF172" s="130"/>
      <c r="HTG172" s="70"/>
      <c r="HTH172" s="104"/>
      <c r="HTI172" s="105"/>
      <c r="HTJ172" s="106"/>
      <c r="HTK172" s="107"/>
      <c r="HTL172" s="108"/>
      <c r="HTM172" s="129"/>
      <c r="HTN172" s="130"/>
      <c r="HTO172" s="70"/>
      <c r="HTP172" s="104"/>
      <c r="HTQ172" s="105"/>
      <c r="HTR172" s="106"/>
      <c r="HTS172" s="107"/>
      <c r="HTT172" s="108"/>
      <c r="HTU172" s="129"/>
      <c r="HTV172" s="130"/>
      <c r="HTW172" s="70"/>
      <c r="HTX172" s="104"/>
      <c r="HTY172" s="105"/>
      <c r="HTZ172" s="106"/>
      <c r="HUA172" s="107"/>
      <c r="HUB172" s="108"/>
      <c r="HUC172" s="129"/>
      <c r="HUD172" s="130"/>
      <c r="HUE172" s="70"/>
      <c r="HUF172" s="104"/>
      <c r="HUG172" s="105"/>
      <c r="HUH172" s="106"/>
      <c r="HUI172" s="107"/>
      <c r="HUJ172" s="108"/>
      <c r="HUK172" s="129"/>
      <c r="HUL172" s="130"/>
      <c r="HUM172" s="70"/>
      <c r="HUN172" s="104"/>
      <c r="HUO172" s="105"/>
      <c r="HUP172" s="106"/>
      <c r="HUQ172" s="107"/>
      <c r="HUR172" s="108"/>
      <c r="HUS172" s="129"/>
      <c r="HUT172" s="130"/>
      <c r="HUU172" s="70"/>
      <c r="HUV172" s="104"/>
      <c r="HUW172" s="105"/>
      <c r="HUX172" s="106"/>
      <c r="HUY172" s="107"/>
      <c r="HUZ172" s="108"/>
      <c r="HVA172" s="129"/>
      <c r="HVB172" s="130"/>
      <c r="HVC172" s="70"/>
      <c r="HVD172" s="104"/>
      <c r="HVE172" s="105"/>
      <c r="HVF172" s="106"/>
      <c r="HVG172" s="107"/>
      <c r="HVH172" s="108"/>
      <c r="HVI172" s="129"/>
      <c r="HVJ172" s="130"/>
      <c r="HVK172" s="70"/>
      <c r="HVL172" s="104"/>
      <c r="HVM172" s="105"/>
      <c r="HVN172" s="106"/>
      <c r="HVO172" s="107"/>
      <c r="HVP172" s="108"/>
      <c r="HVQ172" s="129"/>
      <c r="HVR172" s="130"/>
      <c r="HVS172" s="70"/>
      <c r="HVT172" s="104"/>
      <c r="HVU172" s="105"/>
      <c r="HVV172" s="106"/>
      <c r="HVW172" s="107"/>
      <c r="HVX172" s="108"/>
      <c r="HVY172" s="129"/>
      <c r="HVZ172" s="130"/>
      <c r="HWA172" s="70"/>
      <c r="HWB172" s="104"/>
      <c r="HWC172" s="105"/>
      <c r="HWD172" s="106"/>
      <c r="HWE172" s="107"/>
      <c r="HWF172" s="108"/>
      <c r="HWG172" s="129"/>
      <c r="HWH172" s="130"/>
      <c r="HWI172" s="70"/>
      <c r="HWJ172" s="104"/>
      <c r="HWK172" s="105"/>
      <c r="HWL172" s="106"/>
      <c r="HWM172" s="107"/>
      <c r="HWN172" s="108"/>
      <c r="HWO172" s="129"/>
      <c r="HWP172" s="130"/>
      <c r="HWQ172" s="70"/>
      <c r="HWR172" s="104"/>
      <c r="HWS172" s="105"/>
      <c r="HWT172" s="106"/>
      <c r="HWU172" s="107"/>
      <c r="HWV172" s="108"/>
      <c r="HWW172" s="129"/>
      <c r="HWX172" s="130"/>
      <c r="HWY172" s="70"/>
      <c r="HWZ172" s="104"/>
      <c r="HXA172" s="105"/>
      <c r="HXB172" s="106"/>
      <c r="HXC172" s="107"/>
      <c r="HXD172" s="108"/>
      <c r="HXE172" s="129"/>
      <c r="HXF172" s="130"/>
      <c r="HXG172" s="70"/>
      <c r="HXH172" s="104"/>
      <c r="HXI172" s="105"/>
      <c r="HXJ172" s="106"/>
      <c r="HXK172" s="107"/>
      <c r="HXL172" s="108"/>
      <c r="HXM172" s="129"/>
      <c r="HXN172" s="130"/>
      <c r="HXO172" s="70"/>
      <c r="HXP172" s="104"/>
      <c r="HXQ172" s="105"/>
      <c r="HXR172" s="106"/>
      <c r="HXS172" s="107"/>
      <c r="HXT172" s="108"/>
      <c r="HXU172" s="129"/>
      <c r="HXV172" s="130"/>
      <c r="HXW172" s="70"/>
      <c r="HXX172" s="104"/>
      <c r="HXY172" s="105"/>
      <c r="HXZ172" s="106"/>
      <c r="HYA172" s="107"/>
      <c r="HYB172" s="108"/>
      <c r="HYC172" s="129"/>
      <c r="HYD172" s="130"/>
      <c r="HYE172" s="70"/>
      <c r="HYF172" s="104"/>
      <c r="HYG172" s="105"/>
      <c r="HYH172" s="106"/>
      <c r="HYI172" s="107"/>
      <c r="HYJ172" s="108"/>
      <c r="HYK172" s="129"/>
      <c r="HYL172" s="130"/>
      <c r="HYM172" s="70"/>
      <c r="HYN172" s="104"/>
      <c r="HYO172" s="105"/>
      <c r="HYP172" s="106"/>
      <c r="HYQ172" s="107"/>
      <c r="HYR172" s="108"/>
      <c r="HYS172" s="129"/>
      <c r="HYT172" s="130"/>
      <c r="HYU172" s="70"/>
      <c r="HYV172" s="104"/>
      <c r="HYW172" s="105"/>
      <c r="HYX172" s="106"/>
      <c r="HYY172" s="107"/>
      <c r="HYZ172" s="108"/>
      <c r="HZA172" s="129"/>
      <c r="HZB172" s="130"/>
      <c r="HZC172" s="70"/>
      <c r="HZD172" s="104"/>
      <c r="HZE172" s="105"/>
      <c r="HZF172" s="106"/>
      <c r="HZG172" s="107"/>
      <c r="HZH172" s="108"/>
      <c r="HZI172" s="129"/>
      <c r="HZJ172" s="130"/>
      <c r="HZK172" s="70"/>
      <c r="HZL172" s="104"/>
      <c r="HZM172" s="105"/>
      <c r="HZN172" s="106"/>
      <c r="HZO172" s="107"/>
      <c r="HZP172" s="108"/>
      <c r="HZQ172" s="129"/>
      <c r="HZR172" s="130"/>
      <c r="HZS172" s="70"/>
      <c r="HZT172" s="104"/>
      <c r="HZU172" s="105"/>
      <c r="HZV172" s="106"/>
      <c r="HZW172" s="107"/>
      <c r="HZX172" s="108"/>
      <c r="HZY172" s="129"/>
      <c r="HZZ172" s="130"/>
      <c r="IAA172" s="70"/>
      <c r="IAB172" s="104"/>
      <c r="IAC172" s="105"/>
      <c r="IAD172" s="106"/>
      <c r="IAE172" s="107"/>
      <c r="IAF172" s="108"/>
      <c r="IAG172" s="129"/>
      <c r="IAH172" s="130"/>
      <c r="IAI172" s="70"/>
      <c r="IAJ172" s="104"/>
      <c r="IAK172" s="105"/>
      <c r="IAL172" s="106"/>
      <c r="IAM172" s="107"/>
      <c r="IAN172" s="108"/>
      <c r="IAO172" s="129"/>
      <c r="IAP172" s="130"/>
      <c r="IAQ172" s="70"/>
      <c r="IAR172" s="104"/>
      <c r="IAS172" s="105"/>
      <c r="IAT172" s="106"/>
      <c r="IAU172" s="107"/>
      <c r="IAV172" s="108"/>
      <c r="IAW172" s="129"/>
      <c r="IAX172" s="130"/>
      <c r="IAY172" s="70"/>
      <c r="IAZ172" s="104"/>
      <c r="IBA172" s="105"/>
      <c r="IBB172" s="106"/>
      <c r="IBC172" s="107"/>
      <c r="IBD172" s="108"/>
      <c r="IBE172" s="129"/>
      <c r="IBF172" s="130"/>
      <c r="IBG172" s="70"/>
      <c r="IBH172" s="104"/>
      <c r="IBI172" s="105"/>
      <c r="IBJ172" s="106"/>
      <c r="IBK172" s="107"/>
      <c r="IBL172" s="108"/>
      <c r="IBM172" s="129"/>
      <c r="IBN172" s="130"/>
      <c r="IBO172" s="70"/>
      <c r="IBP172" s="104"/>
      <c r="IBQ172" s="105"/>
      <c r="IBR172" s="106"/>
      <c r="IBS172" s="107"/>
      <c r="IBT172" s="108"/>
      <c r="IBU172" s="129"/>
      <c r="IBV172" s="130"/>
      <c r="IBW172" s="70"/>
      <c r="IBX172" s="104"/>
      <c r="IBY172" s="105"/>
      <c r="IBZ172" s="106"/>
      <c r="ICA172" s="107"/>
      <c r="ICB172" s="108"/>
      <c r="ICC172" s="129"/>
      <c r="ICD172" s="130"/>
      <c r="ICE172" s="70"/>
      <c r="ICF172" s="104"/>
      <c r="ICG172" s="105"/>
      <c r="ICH172" s="106"/>
      <c r="ICI172" s="107"/>
      <c r="ICJ172" s="108"/>
      <c r="ICK172" s="129"/>
      <c r="ICL172" s="130"/>
      <c r="ICM172" s="70"/>
      <c r="ICN172" s="104"/>
      <c r="ICO172" s="105"/>
      <c r="ICP172" s="106"/>
      <c r="ICQ172" s="107"/>
      <c r="ICR172" s="108"/>
      <c r="ICS172" s="129"/>
      <c r="ICT172" s="130"/>
      <c r="ICU172" s="70"/>
      <c r="ICV172" s="104"/>
      <c r="ICW172" s="105"/>
      <c r="ICX172" s="106"/>
      <c r="ICY172" s="107"/>
      <c r="ICZ172" s="108"/>
      <c r="IDA172" s="129"/>
      <c r="IDB172" s="130"/>
      <c r="IDC172" s="70"/>
      <c r="IDD172" s="104"/>
      <c r="IDE172" s="105"/>
      <c r="IDF172" s="106"/>
      <c r="IDG172" s="107"/>
      <c r="IDH172" s="108"/>
      <c r="IDI172" s="129"/>
      <c r="IDJ172" s="130"/>
      <c r="IDK172" s="70"/>
      <c r="IDL172" s="104"/>
      <c r="IDM172" s="105"/>
      <c r="IDN172" s="106"/>
      <c r="IDO172" s="107"/>
      <c r="IDP172" s="108"/>
      <c r="IDQ172" s="129"/>
      <c r="IDR172" s="130"/>
      <c r="IDS172" s="70"/>
      <c r="IDT172" s="104"/>
      <c r="IDU172" s="105"/>
      <c r="IDV172" s="106"/>
      <c r="IDW172" s="107"/>
      <c r="IDX172" s="108"/>
      <c r="IDY172" s="129"/>
      <c r="IDZ172" s="130"/>
      <c r="IEA172" s="70"/>
      <c r="IEB172" s="104"/>
      <c r="IEC172" s="105"/>
      <c r="IED172" s="106"/>
      <c r="IEE172" s="107"/>
      <c r="IEF172" s="108"/>
      <c r="IEG172" s="129"/>
      <c r="IEH172" s="130"/>
      <c r="IEI172" s="70"/>
      <c r="IEJ172" s="104"/>
      <c r="IEK172" s="105"/>
      <c r="IEL172" s="106"/>
      <c r="IEM172" s="107"/>
      <c r="IEN172" s="108"/>
      <c r="IEO172" s="129"/>
      <c r="IEP172" s="130"/>
      <c r="IEQ172" s="70"/>
      <c r="IER172" s="104"/>
      <c r="IES172" s="105"/>
      <c r="IET172" s="106"/>
      <c r="IEU172" s="107"/>
      <c r="IEV172" s="108"/>
      <c r="IEW172" s="129"/>
      <c r="IEX172" s="130"/>
      <c r="IEY172" s="70"/>
      <c r="IEZ172" s="104"/>
      <c r="IFA172" s="105"/>
      <c r="IFB172" s="106"/>
      <c r="IFC172" s="107"/>
      <c r="IFD172" s="108"/>
      <c r="IFE172" s="129"/>
      <c r="IFF172" s="130"/>
      <c r="IFG172" s="70"/>
      <c r="IFH172" s="104"/>
      <c r="IFI172" s="105"/>
      <c r="IFJ172" s="106"/>
      <c r="IFK172" s="107"/>
      <c r="IFL172" s="108"/>
      <c r="IFM172" s="129"/>
      <c r="IFN172" s="130"/>
      <c r="IFO172" s="70"/>
      <c r="IFP172" s="104"/>
      <c r="IFQ172" s="105"/>
      <c r="IFR172" s="106"/>
      <c r="IFS172" s="107"/>
      <c r="IFT172" s="108"/>
      <c r="IFU172" s="129"/>
      <c r="IFV172" s="130"/>
      <c r="IFW172" s="70"/>
      <c r="IFX172" s="104"/>
      <c r="IFY172" s="105"/>
      <c r="IFZ172" s="106"/>
      <c r="IGA172" s="107"/>
      <c r="IGB172" s="108"/>
      <c r="IGC172" s="129"/>
      <c r="IGD172" s="130"/>
      <c r="IGE172" s="70"/>
      <c r="IGF172" s="104"/>
      <c r="IGG172" s="105"/>
      <c r="IGH172" s="106"/>
      <c r="IGI172" s="107"/>
      <c r="IGJ172" s="108"/>
      <c r="IGK172" s="129"/>
      <c r="IGL172" s="130"/>
      <c r="IGM172" s="70"/>
      <c r="IGN172" s="104"/>
      <c r="IGO172" s="105"/>
      <c r="IGP172" s="106"/>
      <c r="IGQ172" s="107"/>
      <c r="IGR172" s="108"/>
      <c r="IGS172" s="129"/>
      <c r="IGT172" s="130"/>
      <c r="IGU172" s="70"/>
      <c r="IGV172" s="104"/>
      <c r="IGW172" s="105"/>
      <c r="IGX172" s="106"/>
      <c r="IGY172" s="107"/>
      <c r="IGZ172" s="108"/>
      <c r="IHA172" s="129"/>
      <c r="IHB172" s="130"/>
      <c r="IHC172" s="70"/>
      <c r="IHD172" s="104"/>
      <c r="IHE172" s="105"/>
      <c r="IHF172" s="106"/>
      <c r="IHG172" s="107"/>
      <c r="IHH172" s="108"/>
      <c r="IHI172" s="129"/>
      <c r="IHJ172" s="130"/>
      <c r="IHK172" s="70"/>
      <c r="IHL172" s="104"/>
      <c r="IHM172" s="105"/>
      <c r="IHN172" s="106"/>
      <c r="IHO172" s="107"/>
      <c r="IHP172" s="108"/>
      <c r="IHQ172" s="129"/>
      <c r="IHR172" s="130"/>
      <c r="IHS172" s="70"/>
      <c r="IHT172" s="104"/>
      <c r="IHU172" s="105"/>
      <c r="IHV172" s="106"/>
      <c r="IHW172" s="107"/>
      <c r="IHX172" s="108"/>
      <c r="IHY172" s="129"/>
      <c r="IHZ172" s="130"/>
      <c r="IIA172" s="70"/>
      <c r="IIB172" s="104"/>
      <c r="IIC172" s="105"/>
      <c r="IID172" s="106"/>
      <c r="IIE172" s="107"/>
      <c r="IIF172" s="108"/>
      <c r="IIG172" s="129"/>
      <c r="IIH172" s="130"/>
      <c r="III172" s="70"/>
      <c r="IIJ172" s="104"/>
      <c r="IIK172" s="105"/>
      <c r="IIL172" s="106"/>
      <c r="IIM172" s="107"/>
      <c r="IIN172" s="108"/>
      <c r="IIO172" s="129"/>
      <c r="IIP172" s="130"/>
      <c r="IIQ172" s="70"/>
      <c r="IIR172" s="104"/>
      <c r="IIS172" s="105"/>
      <c r="IIT172" s="106"/>
      <c r="IIU172" s="107"/>
      <c r="IIV172" s="108"/>
      <c r="IIW172" s="129"/>
      <c r="IIX172" s="130"/>
      <c r="IIY172" s="70"/>
      <c r="IIZ172" s="104"/>
      <c r="IJA172" s="105"/>
      <c r="IJB172" s="106"/>
      <c r="IJC172" s="107"/>
      <c r="IJD172" s="108"/>
      <c r="IJE172" s="129"/>
      <c r="IJF172" s="130"/>
      <c r="IJG172" s="70"/>
      <c r="IJH172" s="104"/>
      <c r="IJI172" s="105"/>
      <c r="IJJ172" s="106"/>
      <c r="IJK172" s="107"/>
      <c r="IJL172" s="108"/>
      <c r="IJM172" s="129"/>
      <c r="IJN172" s="130"/>
      <c r="IJO172" s="70"/>
      <c r="IJP172" s="104"/>
      <c r="IJQ172" s="105"/>
      <c r="IJR172" s="106"/>
      <c r="IJS172" s="107"/>
      <c r="IJT172" s="108"/>
      <c r="IJU172" s="129"/>
      <c r="IJV172" s="130"/>
      <c r="IJW172" s="70"/>
      <c r="IJX172" s="104"/>
      <c r="IJY172" s="105"/>
      <c r="IJZ172" s="106"/>
      <c r="IKA172" s="107"/>
      <c r="IKB172" s="108"/>
      <c r="IKC172" s="129"/>
      <c r="IKD172" s="130"/>
      <c r="IKE172" s="70"/>
      <c r="IKF172" s="104"/>
      <c r="IKG172" s="105"/>
      <c r="IKH172" s="106"/>
      <c r="IKI172" s="107"/>
      <c r="IKJ172" s="108"/>
      <c r="IKK172" s="129"/>
      <c r="IKL172" s="130"/>
      <c r="IKM172" s="70"/>
      <c r="IKN172" s="104"/>
      <c r="IKO172" s="105"/>
      <c r="IKP172" s="106"/>
      <c r="IKQ172" s="107"/>
      <c r="IKR172" s="108"/>
      <c r="IKS172" s="129"/>
      <c r="IKT172" s="130"/>
      <c r="IKU172" s="70"/>
      <c r="IKV172" s="104"/>
      <c r="IKW172" s="105"/>
      <c r="IKX172" s="106"/>
      <c r="IKY172" s="107"/>
      <c r="IKZ172" s="108"/>
      <c r="ILA172" s="129"/>
      <c r="ILB172" s="130"/>
      <c r="ILC172" s="70"/>
      <c r="ILD172" s="104"/>
      <c r="ILE172" s="105"/>
      <c r="ILF172" s="106"/>
      <c r="ILG172" s="107"/>
      <c r="ILH172" s="108"/>
      <c r="ILI172" s="129"/>
      <c r="ILJ172" s="130"/>
      <c r="ILK172" s="70"/>
      <c r="ILL172" s="104"/>
      <c r="ILM172" s="105"/>
      <c r="ILN172" s="106"/>
      <c r="ILO172" s="107"/>
      <c r="ILP172" s="108"/>
      <c r="ILQ172" s="129"/>
      <c r="ILR172" s="130"/>
      <c r="ILS172" s="70"/>
      <c r="ILT172" s="104"/>
      <c r="ILU172" s="105"/>
      <c r="ILV172" s="106"/>
      <c r="ILW172" s="107"/>
      <c r="ILX172" s="108"/>
      <c r="ILY172" s="129"/>
      <c r="ILZ172" s="130"/>
      <c r="IMA172" s="70"/>
      <c r="IMB172" s="104"/>
      <c r="IMC172" s="105"/>
      <c r="IMD172" s="106"/>
      <c r="IME172" s="107"/>
      <c r="IMF172" s="108"/>
      <c r="IMG172" s="129"/>
      <c r="IMH172" s="130"/>
      <c r="IMI172" s="70"/>
      <c r="IMJ172" s="104"/>
      <c r="IMK172" s="105"/>
      <c r="IML172" s="106"/>
      <c r="IMM172" s="107"/>
      <c r="IMN172" s="108"/>
      <c r="IMO172" s="129"/>
      <c r="IMP172" s="130"/>
      <c r="IMQ172" s="70"/>
      <c r="IMR172" s="104"/>
      <c r="IMS172" s="105"/>
      <c r="IMT172" s="106"/>
      <c r="IMU172" s="107"/>
      <c r="IMV172" s="108"/>
      <c r="IMW172" s="129"/>
      <c r="IMX172" s="130"/>
      <c r="IMY172" s="70"/>
      <c r="IMZ172" s="104"/>
      <c r="INA172" s="105"/>
      <c r="INB172" s="106"/>
      <c r="INC172" s="107"/>
      <c r="IND172" s="108"/>
      <c r="INE172" s="129"/>
      <c r="INF172" s="130"/>
      <c r="ING172" s="70"/>
      <c r="INH172" s="104"/>
      <c r="INI172" s="105"/>
      <c r="INJ172" s="106"/>
      <c r="INK172" s="107"/>
      <c r="INL172" s="108"/>
      <c r="INM172" s="129"/>
      <c r="INN172" s="130"/>
      <c r="INO172" s="70"/>
      <c r="INP172" s="104"/>
      <c r="INQ172" s="105"/>
      <c r="INR172" s="106"/>
      <c r="INS172" s="107"/>
      <c r="INT172" s="108"/>
      <c r="INU172" s="129"/>
      <c r="INV172" s="130"/>
      <c r="INW172" s="70"/>
      <c r="INX172" s="104"/>
      <c r="INY172" s="105"/>
      <c r="INZ172" s="106"/>
      <c r="IOA172" s="107"/>
      <c r="IOB172" s="108"/>
      <c r="IOC172" s="129"/>
      <c r="IOD172" s="130"/>
      <c r="IOE172" s="70"/>
      <c r="IOF172" s="104"/>
      <c r="IOG172" s="105"/>
      <c r="IOH172" s="106"/>
      <c r="IOI172" s="107"/>
      <c r="IOJ172" s="108"/>
      <c r="IOK172" s="129"/>
      <c r="IOL172" s="130"/>
      <c r="IOM172" s="70"/>
      <c r="ION172" s="104"/>
      <c r="IOO172" s="105"/>
      <c r="IOP172" s="106"/>
      <c r="IOQ172" s="107"/>
      <c r="IOR172" s="108"/>
      <c r="IOS172" s="129"/>
      <c r="IOT172" s="130"/>
      <c r="IOU172" s="70"/>
      <c r="IOV172" s="104"/>
      <c r="IOW172" s="105"/>
      <c r="IOX172" s="106"/>
      <c r="IOY172" s="107"/>
      <c r="IOZ172" s="108"/>
      <c r="IPA172" s="129"/>
      <c r="IPB172" s="130"/>
      <c r="IPC172" s="70"/>
      <c r="IPD172" s="104"/>
      <c r="IPE172" s="105"/>
      <c r="IPF172" s="106"/>
      <c r="IPG172" s="107"/>
      <c r="IPH172" s="108"/>
      <c r="IPI172" s="129"/>
      <c r="IPJ172" s="130"/>
      <c r="IPK172" s="70"/>
      <c r="IPL172" s="104"/>
      <c r="IPM172" s="105"/>
      <c r="IPN172" s="106"/>
      <c r="IPO172" s="107"/>
      <c r="IPP172" s="108"/>
      <c r="IPQ172" s="129"/>
      <c r="IPR172" s="130"/>
      <c r="IPS172" s="70"/>
      <c r="IPT172" s="104"/>
      <c r="IPU172" s="105"/>
      <c r="IPV172" s="106"/>
      <c r="IPW172" s="107"/>
      <c r="IPX172" s="108"/>
      <c r="IPY172" s="129"/>
      <c r="IPZ172" s="130"/>
      <c r="IQA172" s="70"/>
      <c r="IQB172" s="104"/>
      <c r="IQC172" s="105"/>
      <c r="IQD172" s="106"/>
      <c r="IQE172" s="107"/>
      <c r="IQF172" s="108"/>
      <c r="IQG172" s="129"/>
      <c r="IQH172" s="130"/>
      <c r="IQI172" s="70"/>
      <c r="IQJ172" s="104"/>
      <c r="IQK172" s="105"/>
      <c r="IQL172" s="106"/>
      <c r="IQM172" s="107"/>
      <c r="IQN172" s="108"/>
      <c r="IQO172" s="129"/>
      <c r="IQP172" s="130"/>
      <c r="IQQ172" s="70"/>
      <c r="IQR172" s="104"/>
      <c r="IQS172" s="105"/>
      <c r="IQT172" s="106"/>
      <c r="IQU172" s="107"/>
      <c r="IQV172" s="108"/>
      <c r="IQW172" s="129"/>
      <c r="IQX172" s="130"/>
      <c r="IQY172" s="70"/>
      <c r="IQZ172" s="104"/>
      <c r="IRA172" s="105"/>
      <c r="IRB172" s="106"/>
      <c r="IRC172" s="107"/>
      <c r="IRD172" s="108"/>
      <c r="IRE172" s="129"/>
      <c r="IRF172" s="130"/>
      <c r="IRG172" s="70"/>
      <c r="IRH172" s="104"/>
      <c r="IRI172" s="105"/>
      <c r="IRJ172" s="106"/>
      <c r="IRK172" s="107"/>
      <c r="IRL172" s="108"/>
      <c r="IRM172" s="129"/>
      <c r="IRN172" s="130"/>
      <c r="IRO172" s="70"/>
      <c r="IRP172" s="104"/>
      <c r="IRQ172" s="105"/>
      <c r="IRR172" s="106"/>
      <c r="IRS172" s="107"/>
      <c r="IRT172" s="108"/>
      <c r="IRU172" s="129"/>
      <c r="IRV172" s="130"/>
      <c r="IRW172" s="70"/>
      <c r="IRX172" s="104"/>
      <c r="IRY172" s="105"/>
      <c r="IRZ172" s="106"/>
      <c r="ISA172" s="107"/>
      <c r="ISB172" s="108"/>
      <c r="ISC172" s="129"/>
      <c r="ISD172" s="130"/>
      <c r="ISE172" s="70"/>
      <c r="ISF172" s="104"/>
      <c r="ISG172" s="105"/>
      <c r="ISH172" s="106"/>
      <c r="ISI172" s="107"/>
      <c r="ISJ172" s="108"/>
      <c r="ISK172" s="129"/>
      <c r="ISL172" s="130"/>
      <c r="ISM172" s="70"/>
      <c r="ISN172" s="104"/>
      <c r="ISO172" s="105"/>
      <c r="ISP172" s="106"/>
      <c r="ISQ172" s="107"/>
      <c r="ISR172" s="108"/>
      <c r="ISS172" s="129"/>
      <c r="IST172" s="130"/>
      <c r="ISU172" s="70"/>
      <c r="ISV172" s="104"/>
      <c r="ISW172" s="105"/>
      <c r="ISX172" s="106"/>
      <c r="ISY172" s="107"/>
      <c r="ISZ172" s="108"/>
      <c r="ITA172" s="129"/>
      <c r="ITB172" s="130"/>
      <c r="ITC172" s="70"/>
      <c r="ITD172" s="104"/>
      <c r="ITE172" s="105"/>
      <c r="ITF172" s="106"/>
      <c r="ITG172" s="107"/>
      <c r="ITH172" s="108"/>
      <c r="ITI172" s="129"/>
      <c r="ITJ172" s="130"/>
      <c r="ITK172" s="70"/>
      <c r="ITL172" s="104"/>
      <c r="ITM172" s="105"/>
      <c r="ITN172" s="106"/>
      <c r="ITO172" s="107"/>
      <c r="ITP172" s="108"/>
      <c r="ITQ172" s="129"/>
      <c r="ITR172" s="130"/>
      <c r="ITS172" s="70"/>
      <c r="ITT172" s="104"/>
      <c r="ITU172" s="105"/>
      <c r="ITV172" s="106"/>
      <c r="ITW172" s="107"/>
      <c r="ITX172" s="108"/>
      <c r="ITY172" s="129"/>
      <c r="ITZ172" s="130"/>
      <c r="IUA172" s="70"/>
      <c r="IUB172" s="104"/>
      <c r="IUC172" s="105"/>
      <c r="IUD172" s="106"/>
      <c r="IUE172" s="107"/>
      <c r="IUF172" s="108"/>
      <c r="IUG172" s="129"/>
      <c r="IUH172" s="130"/>
      <c r="IUI172" s="70"/>
      <c r="IUJ172" s="104"/>
      <c r="IUK172" s="105"/>
      <c r="IUL172" s="106"/>
      <c r="IUM172" s="107"/>
      <c r="IUN172" s="108"/>
      <c r="IUO172" s="129"/>
      <c r="IUP172" s="130"/>
      <c r="IUQ172" s="70"/>
      <c r="IUR172" s="104"/>
      <c r="IUS172" s="105"/>
      <c r="IUT172" s="106"/>
      <c r="IUU172" s="107"/>
      <c r="IUV172" s="108"/>
      <c r="IUW172" s="129"/>
      <c r="IUX172" s="130"/>
      <c r="IUY172" s="70"/>
      <c r="IUZ172" s="104"/>
      <c r="IVA172" s="105"/>
      <c r="IVB172" s="106"/>
      <c r="IVC172" s="107"/>
      <c r="IVD172" s="108"/>
      <c r="IVE172" s="129"/>
      <c r="IVF172" s="130"/>
      <c r="IVG172" s="70"/>
      <c r="IVH172" s="104"/>
      <c r="IVI172" s="105"/>
      <c r="IVJ172" s="106"/>
      <c r="IVK172" s="107"/>
      <c r="IVL172" s="108"/>
      <c r="IVM172" s="129"/>
      <c r="IVN172" s="130"/>
      <c r="IVO172" s="70"/>
      <c r="IVP172" s="104"/>
      <c r="IVQ172" s="105"/>
      <c r="IVR172" s="106"/>
      <c r="IVS172" s="107"/>
      <c r="IVT172" s="108"/>
      <c r="IVU172" s="129"/>
      <c r="IVV172" s="130"/>
      <c r="IVW172" s="70"/>
      <c r="IVX172" s="104"/>
      <c r="IVY172" s="105"/>
      <c r="IVZ172" s="106"/>
      <c r="IWA172" s="107"/>
      <c r="IWB172" s="108"/>
      <c r="IWC172" s="129"/>
      <c r="IWD172" s="130"/>
      <c r="IWE172" s="70"/>
      <c r="IWF172" s="104"/>
      <c r="IWG172" s="105"/>
      <c r="IWH172" s="106"/>
      <c r="IWI172" s="107"/>
      <c r="IWJ172" s="108"/>
      <c r="IWK172" s="129"/>
      <c r="IWL172" s="130"/>
      <c r="IWM172" s="70"/>
      <c r="IWN172" s="104"/>
      <c r="IWO172" s="105"/>
      <c r="IWP172" s="106"/>
      <c r="IWQ172" s="107"/>
      <c r="IWR172" s="108"/>
      <c r="IWS172" s="129"/>
      <c r="IWT172" s="130"/>
      <c r="IWU172" s="70"/>
      <c r="IWV172" s="104"/>
      <c r="IWW172" s="105"/>
      <c r="IWX172" s="106"/>
      <c r="IWY172" s="107"/>
      <c r="IWZ172" s="108"/>
      <c r="IXA172" s="129"/>
      <c r="IXB172" s="130"/>
      <c r="IXC172" s="70"/>
      <c r="IXD172" s="104"/>
      <c r="IXE172" s="105"/>
      <c r="IXF172" s="106"/>
      <c r="IXG172" s="107"/>
      <c r="IXH172" s="108"/>
      <c r="IXI172" s="129"/>
      <c r="IXJ172" s="130"/>
      <c r="IXK172" s="70"/>
      <c r="IXL172" s="104"/>
      <c r="IXM172" s="105"/>
      <c r="IXN172" s="106"/>
      <c r="IXO172" s="107"/>
      <c r="IXP172" s="108"/>
      <c r="IXQ172" s="129"/>
      <c r="IXR172" s="130"/>
      <c r="IXS172" s="70"/>
      <c r="IXT172" s="104"/>
      <c r="IXU172" s="105"/>
      <c r="IXV172" s="106"/>
      <c r="IXW172" s="107"/>
      <c r="IXX172" s="108"/>
      <c r="IXY172" s="129"/>
      <c r="IXZ172" s="130"/>
      <c r="IYA172" s="70"/>
      <c r="IYB172" s="104"/>
      <c r="IYC172" s="105"/>
      <c r="IYD172" s="106"/>
      <c r="IYE172" s="107"/>
      <c r="IYF172" s="108"/>
      <c r="IYG172" s="129"/>
      <c r="IYH172" s="130"/>
      <c r="IYI172" s="70"/>
      <c r="IYJ172" s="104"/>
      <c r="IYK172" s="105"/>
      <c r="IYL172" s="106"/>
      <c r="IYM172" s="107"/>
      <c r="IYN172" s="108"/>
      <c r="IYO172" s="129"/>
      <c r="IYP172" s="130"/>
      <c r="IYQ172" s="70"/>
      <c r="IYR172" s="104"/>
      <c r="IYS172" s="105"/>
      <c r="IYT172" s="106"/>
      <c r="IYU172" s="107"/>
      <c r="IYV172" s="108"/>
      <c r="IYW172" s="129"/>
      <c r="IYX172" s="130"/>
      <c r="IYY172" s="70"/>
      <c r="IYZ172" s="104"/>
      <c r="IZA172" s="105"/>
      <c r="IZB172" s="106"/>
      <c r="IZC172" s="107"/>
      <c r="IZD172" s="108"/>
      <c r="IZE172" s="129"/>
      <c r="IZF172" s="130"/>
      <c r="IZG172" s="70"/>
      <c r="IZH172" s="104"/>
      <c r="IZI172" s="105"/>
      <c r="IZJ172" s="106"/>
      <c r="IZK172" s="107"/>
      <c r="IZL172" s="108"/>
      <c r="IZM172" s="129"/>
      <c r="IZN172" s="130"/>
      <c r="IZO172" s="70"/>
      <c r="IZP172" s="104"/>
      <c r="IZQ172" s="105"/>
      <c r="IZR172" s="106"/>
      <c r="IZS172" s="107"/>
      <c r="IZT172" s="108"/>
      <c r="IZU172" s="129"/>
      <c r="IZV172" s="130"/>
      <c r="IZW172" s="70"/>
      <c r="IZX172" s="104"/>
      <c r="IZY172" s="105"/>
      <c r="IZZ172" s="106"/>
      <c r="JAA172" s="107"/>
      <c r="JAB172" s="108"/>
      <c r="JAC172" s="129"/>
      <c r="JAD172" s="130"/>
      <c r="JAE172" s="70"/>
      <c r="JAF172" s="104"/>
      <c r="JAG172" s="105"/>
      <c r="JAH172" s="106"/>
      <c r="JAI172" s="107"/>
      <c r="JAJ172" s="108"/>
      <c r="JAK172" s="129"/>
      <c r="JAL172" s="130"/>
      <c r="JAM172" s="70"/>
      <c r="JAN172" s="104"/>
      <c r="JAO172" s="105"/>
      <c r="JAP172" s="106"/>
      <c r="JAQ172" s="107"/>
      <c r="JAR172" s="108"/>
      <c r="JAS172" s="129"/>
      <c r="JAT172" s="130"/>
      <c r="JAU172" s="70"/>
      <c r="JAV172" s="104"/>
      <c r="JAW172" s="105"/>
      <c r="JAX172" s="106"/>
      <c r="JAY172" s="107"/>
      <c r="JAZ172" s="108"/>
      <c r="JBA172" s="129"/>
      <c r="JBB172" s="130"/>
      <c r="JBC172" s="70"/>
      <c r="JBD172" s="104"/>
      <c r="JBE172" s="105"/>
      <c r="JBF172" s="106"/>
      <c r="JBG172" s="107"/>
      <c r="JBH172" s="108"/>
      <c r="JBI172" s="129"/>
      <c r="JBJ172" s="130"/>
      <c r="JBK172" s="70"/>
      <c r="JBL172" s="104"/>
      <c r="JBM172" s="105"/>
      <c r="JBN172" s="106"/>
      <c r="JBO172" s="107"/>
      <c r="JBP172" s="108"/>
      <c r="JBQ172" s="129"/>
      <c r="JBR172" s="130"/>
      <c r="JBS172" s="70"/>
      <c r="JBT172" s="104"/>
      <c r="JBU172" s="105"/>
      <c r="JBV172" s="106"/>
      <c r="JBW172" s="107"/>
      <c r="JBX172" s="108"/>
      <c r="JBY172" s="129"/>
      <c r="JBZ172" s="130"/>
      <c r="JCA172" s="70"/>
      <c r="JCB172" s="104"/>
      <c r="JCC172" s="105"/>
      <c r="JCD172" s="106"/>
      <c r="JCE172" s="107"/>
      <c r="JCF172" s="108"/>
      <c r="JCG172" s="129"/>
      <c r="JCH172" s="130"/>
      <c r="JCI172" s="70"/>
      <c r="JCJ172" s="104"/>
      <c r="JCK172" s="105"/>
      <c r="JCL172" s="106"/>
      <c r="JCM172" s="107"/>
      <c r="JCN172" s="108"/>
      <c r="JCO172" s="129"/>
      <c r="JCP172" s="130"/>
      <c r="JCQ172" s="70"/>
      <c r="JCR172" s="104"/>
      <c r="JCS172" s="105"/>
      <c r="JCT172" s="106"/>
      <c r="JCU172" s="107"/>
      <c r="JCV172" s="108"/>
      <c r="JCW172" s="129"/>
      <c r="JCX172" s="130"/>
      <c r="JCY172" s="70"/>
      <c r="JCZ172" s="104"/>
      <c r="JDA172" s="105"/>
      <c r="JDB172" s="106"/>
      <c r="JDC172" s="107"/>
      <c r="JDD172" s="108"/>
      <c r="JDE172" s="129"/>
      <c r="JDF172" s="130"/>
      <c r="JDG172" s="70"/>
      <c r="JDH172" s="104"/>
      <c r="JDI172" s="105"/>
      <c r="JDJ172" s="106"/>
      <c r="JDK172" s="107"/>
      <c r="JDL172" s="108"/>
      <c r="JDM172" s="129"/>
      <c r="JDN172" s="130"/>
      <c r="JDO172" s="70"/>
      <c r="JDP172" s="104"/>
      <c r="JDQ172" s="105"/>
      <c r="JDR172" s="106"/>
      <c r="JDS172" s="107"/>
      <c r="JDT172" s="108"/>
      <c r="JDU172" s="129"/>
      <c r="JDV172" s="130"/>
      <c r="JDW172" s="70"/>
      <c r="JDX172" s="104"/>
      <c r="JDY172" s="105"/>
      <c r="JDZ172" s="106"/>
      <c r="JEA172" s="107"/>
      <c r="JEB172" s="108"/>
      <c r="JEC172" s="129"/>
      <c r="JED172" s="130"/>
      <c r="JEE172" s="70"/>
      <c r="JEF172" s="104"/>
      <c r="JEG172" s="105"/>
      <c r="JEH172" s="106"/>
      <c r="JEI172" s="107"/>
      <c r="JEJ172" s="108"/>
      <c r="JEK172" s="129"/>
      <c r="JEL172" s="130"/>
      <c r="JEM172" s="70"/>
      <c r="JEN172" s="104"/>
      <c r="JEO172" s="105"/>
      <c r="JEP172" s="106"/>
      <c r="JEQ172" s="107"/>
      <c r="JER172" s="108"/>
      <c r="JES172" s="129"/>
      <c r="JET172" s="130"/>
      <c r="JEU172" s="70"/>
      <c r="JEV172" s="104"/>
      <c r="JEW172" s="105"/>
      <c r="JEX172" s="106"/>
      <c r="JEY172" s="107"/>
      <c r="JEZ172" s="108"/>
      <c r="JFA172" s="129"/>
      <c r="JFB172" s="130"/>
      <c r="JFC172" s="70"/>
      <c r="JFD172" s="104"/>
      <c r="JFE172" s="105"/>
      <c r="JFF172" s="106"/>
      <c r="JFG172" s="107"/>
      <c r="JFH172" s="108"/>
      <c r="JFI172" s="129"/>
      <c r="JFJ172" s="130"/>
      <c r="JFK172" s="70"/>
      <c r="JFL172" s="104"/>
      <c r="JFM172" s="105"/>
      <c r="JFN172" s="106"/>
      <c r="JFO172" s="107"/>
      <c r="JFP172" s="108"/>
      <c r="JFQ172" s="129"/>
      <c r="JFR172" s="130"/>
      <c r="JFS172" s="70"/>
      <c r="JFT172" s="104"/>
      <c r="JFU172" s="105"/>
      <c r="JFV172" s="106"/>
      <c r="JFW172" s="107"/>
      <c r="JFX172" s="108"/>
      <c r="JFY172" s="129"/>
      <c r="JFZ172" s="130"/>
      <c r="JGA172" s="70"/>
      <c r="JGB172" s="104"/>
      <c r="JGC172" s="105"/>
      <c r="JGD172" s="106"/>
      <c r="JGE172" s="107"/>
      <c r="JGF172" s="108"/>
      <c r="JGG172" s="129"/>
      <c r="JGH172" s="130"/>
      <c r="JGI172" s="70"/>
      <c r="JGJ172" s="104"/>
      <c r="JGK172" s="105"/>
      <c r="JGL172" s="106"/>
      <c r="JGM172" s="107"/>
      <c r="JGN172" s="108"/>
      <c r="JGO172" s="129"/>
      <c r="JGP172" s="130"/>
      <c r="JGQ172" s="70"/>
      <c r="JGR172" s="104"/>
      <c r="JGS172" s="105"/>
      <c r="JGT172" s="106"/>
      <c r="JGU172" s="107"/>
      <c r="JGV172" s="108"/>
      <c r="JGW172" s="129"/>
      <c r="JGX172" s="130"/>
      <c r="JGY172" s="70"/>
      <c r="JGZ172" s="104"/>
      <c r="JHA172" s="105"/>
      <c r="JHB172" s="106"/>
      <c r="JHC172" s="107"/>
      <c r="JHD172" s="108"/>
      <c r="JHE172" s="129"/>
      <c r="JHF172" s="130"/>
      <c r="JHG172" s="70"/>
      <c r="JHH172" s="104"/>
      <c r="JHI172" s="105"/>
      <c r="JHJ172" s="106"/>
      <c r="JHK172" s="107"/>
      <c r="JHL172" s="108"/>
      <c r="JHM172" s="129"/>
      <c r="JHN172" s="130"/>
      <c r="JHO172" s="70"/>
      <c r="JHP172" s="104"/>
      <c r="JHQ172" s="105"/>
      <c r="JHR172" s="106"/>
      <c r="JHS172" s="107"/>
      <c r="JHT172" s="108"/>
      <c r="JHU172" s="129"/>
      <c r="JHV172" s="130"/>
      <c r="JHW172" s="70"/>
      <c r="JHX172" s="104"/>
      <c r="JHY172" s="105"/>
      <c r="JHZ172" s="106"/>
      <c r="JIA172" s="107"/>
      <c r="JIB172" s="108"/>
      <c r="JIC172" s="129"/>
      <c r="JID172" s="130"/>
      <c r="JIE172" s="70"/>
      <c r="JIF172" s="104"/>
      <c r="JIG172" s="105"/>
      <c r="JIH172" s="106"/>
      <c r="JII172" s="107"/>
      <c r="JIJ172" s="108"/>
      <c r="JIK172" s="129"/>
      <c r="JIL172" s="130"/>
      <c r="JIM172" s="70"/>
      <c r="JIN172" s="104"/>
      <c r="JIO172" s="105"/>
      <c r="JIP172" s="106"/>
      <c r="JIQ172" s="107"/>
      <c r="JIR172" s="108"/>
      <c r="JIS172" s="129"/>
      <c r="JIT172" s="130"/>
      <c r="JIU172" s="70"/>
      <c r="JIV172" s="104"/>
      <c r="JIW172" s="105"/>
      <c r="JIX172" s="106"/>
      <c r="JIY172" s="107"/>
      <c r="JIZ172" s="108"/>
      <c r="JJA172" s="129"/>
      <c r="JJB172" s="130"/>
      <c r="JJC172" s="70"/>
      <c r="JJD172" s="104"/>
      <c r="JJE172" s="105"/>
      <c r="JJF172" s="106"/>
      <c r="JJG172" s="107"/>
      <c r="JJH172" s="108"/>
      <c r="JJI172" s="129"/>
      <c r="JJJ172" s="130"/>
      <c r="JJK172" s="70"/>
      <c r="JJL172" s="104"/>
      <c r="JJM172" s="105"/>
      <c r="JJN172" s="106"/>
      <c r="JJO172" s="107"/>
      <c r="JJP172" s="108"/>
      <c r="JJQ172" s="129"/>
      <c r="JJR172" s="130"/>
      <c r="JJS172" s="70"/>
      <c r="JJT172" s="104"/>
      <c r="JJU172" s="105"/>
      <c r="JJV172" s="106"/>
      <c r="JJW172" s="107"/>
      <c r="JJX172" s="108"/>
      <c r="JJY172" s="129"/>
      <c r="JJZ172" s="130"/>
      <c r="JKA172" s="70"/>
      <c r="JKB172" s="104"/>
      <c r="JKC172" s="105"/>
      <c r="JKD172" s="106"/>
      <c r="JKE172" s="107"/>
      <c r="JKF172" s="108"/>
      <c r="JKG172" s="129"/>
      <c r="JKH172" s="130"/>
      <c r="JKI172" s="70"/>
      <c r="JKJ172" s="104"/>
      <c r="JKK172" s="105"/>
      <c r="JKL172" s="106"/>
      <c r="JKM172" s="107"/>
      <c r="JKN172" s="108"/>
      <c r="JKO172" s="129"/>
      <c r="JKP172" s="130"/>
      <c r="JKQ172" s="70"/>
      <c r="JKR172" s="104"/>
      <c r="JKS172" s="105"/>
      <c r="JKT172" s="106"/>
      <c r="JKU172" s="107"/>
      <c r="JKV172" s="108"/>
      <c r="JKW172" s="129"/>
      <c r="JKX172" s="130"/>
      <c r="JKY172" s="70"/>
      <c r="JKZ172" s="104"/>
      <c r="JLA172" s="105"/>
      <c r="JLB172" s="106"/>
      <c r="JLC172" s="107"/>
      <c r="JLD172" s="108"/>
      <c r="JLE172" s="129"/>
      <c r="JLF172" s="130"/>
      <c r="JLG172" s="70"/>
      <c r="JLH172" s="104"/>
      <c r="JLI172" s="105"/>
      <c r="JLJ172" s="106"/>
      <c r="JLK172" s="107"/>
      <c r="JLL172" s="108"/>
      <c r="JLM172" s="129"/>
      <c r="JLN172" s="130"/>
      <c r="JLO172" s="70"/>
      <c r="JLP172" s="104"/>
      <c r="JLQ172" s="105"/>
      <c r="JLR172" s="106"/>
      <c r="JLS172" s="107"/>
      <c r="JLT172" s="108"/>
      <c r="JLU172" s="129"/>
      <c r="JLV172" s="130"/>
      <c r="JLW172" s="70"/>
      <c r="JLX172" s="104"/>
      <c r="JLY172" s="105"/>
      <c r="JLZ172" s="106"/>
      <c r="JMA172" s="107"/>
      <c r="JMB172" s="108"/>
      <c r="JMC172" s="129"/>
      <c r="JMD172" s="130"/>
      <c r="JME172" s="70"/>
      <c r="JMF172" s="104"/>
      <c r="JMG172" s="105"/>
      <c r="JMH172" s="106"/>
      <c r="JMI172" s="107"/>
      <c r="JMJ172" s="108"/>
      <c r="JMK172" s="129"/>
      <c r="JML172" s="130"/>
      <c r="JMM172" s="70"/>
      <c r="JMN172" s="104"/>
      <c r="JMO172" s="105"/>
      <c r="JMP172" s="106"/>
      <c r="JMQ172" s="107"/>
      <c r="JMR172" s="108"/>
      <c r="JMS172" s="129"/>
      <c r="JMT172" s="130"/>
      <c r="JMU172" s="70"/>
      <c r="JMV172" s="104"/>
      <c r="JMW172" s="105"/>
      <c r="JMX172" s="106"/>
      <c r="JMY172" s="107"/>
      <c r="JMZ172" s="108"/>
      <c r="JNA172" s="129"/>
      <c r="JNB172" s="130"/>
      <c r="JNC172" s="70"/>
      <c r="JND172" s="104"/>
      <c r="JNE172" s="105"/>
      <c r="JNF172" s="106"/>
      <c r="JNG172" s="107"/>
      <c r="JNH172" s="108"/>
      <c r="JNI172" s="129"/>
      <c r="JNJ172" s="130"/>
      <c r="JNK172" s="70"/>
      <c r="JNL172" s="104"/>
      <c r="JNM172" s="105"/>
      <c r="JNN172" s="106"/>
      <c r="JNO172" s="107"/>
      <c r="JNP172" s="108"/>
      <c r="JNQ172" s="129"/>
      <c r="JNR172" s="130"/>
      <c r="JNS172" s="70"/>
      <c r="JNT172" s="104"/>
      <c r="JNU172" s="105"/>
      <c r="JNV172" s="106"/>
      <c r="JNW172" s="107"/>
      <c r="JNX172" s="108"/>
      <c r="JNY172" s="129"/>
      <c r="JNZ172" s="130"/>
      <c r="JOA172" s="70"/>
      <c r="JOB172" s="104"/>
      <c r="JOC172" s="105"/>
      <c r="JOD172" s="106"/>
      <c r="JOE172" s="107"/>
      <c r="JOF172" s="108"/>
      <c r="JOG172" s="129"/>
      <c r="JOH172" s="130"/>
      <c r="JOI172" s="70"/>
      <c r="JOJ172" s="104"/>
      <c r="JOK172" s="105"/>
      <c r="JOL172" s="106"/>
      <c r="JOM172" s="107"/>
      <c r="JON172" s="108"/>
      <c r="JOO172" s="129"/>
      <c r="JOP172" s="130"/>
      <c r="JOQ172" s="70"/>
      <c r="JOR172" s="104"/>
      <c r="JOS172" s="105"/>
      <c r="JOT172" s="106"/>
      <c r="JOU172" s="107"/>
      <c r="JOV172" s="108"/>
      <c r="JOW172" s="129"/>
      <c r="JOX172" s="130"/>
      <c r="JOY172" s="70"/>
      <c r="JOZ172" s="104"/>
      <c r="JPA172" s="105"/>
      <c r="JPB172" s="106"/>
      <c r="JPC172" s="107"/>
      <c r="JPD172" s="108"/>
      <c r="JPE172" s="129"/>
      <c r="JPF172" s="130"/>
      <c r="JPG172" s="70"/>
      <c r="JPH172" s="104"/>
      <c r="JPI172" s="105"/>
      <c r="JPJ172" s="106"/>
      <c r="JPK172" s="107"/>
      <c r="JPL172" s="108"/>
      <c r="JPM172" s="129"/>
      <c r="JPN172" s="130"/>
      <c r="JPO172" s="70"/>
      <c r="JPP172" s="104"/>
      <c r="JPQ172" s="105"/>
      <c r="JPR172" s="106"/>
      <c r="JPS172" s="107"/>
      <c r="JPT172" s="108"/>
      <c r="JPU172" s="129"/>
      <c r="JPV172" s="130"/>
      <c r="JPW172" s="70"/>
      <c r="JPX172" s="104"/>
      <c r="JPY172" s="105"/>
      <c r="JPZ172" s="106"/>
      <c r="JQA172" s="107"/>
      <c r="JQB172" s="108"/>
      <c r="JQC172" s="129"/>
      <c r="JQD172" s="130"/>
      <c r="JQE172" s="70"/>
      <c r="JQF172" s="104"/>
      <c r="JQG172" s="105"/>
      <c r="JQH172" s="106"/>
      <c r="JQI172" s="107"/>
      <c r="JQJ172" s="108"/>
      <c r="JQK172" s="129"/>
      <c r="JQL172" s="130"/>
      <c r="JQM172" s="70"/>
      <c r="JQN172" s="104"/>
      <c r="JQO172" s="105"/>
      <c r="JQP172" s="106"/>
      <c r="JQQ172" s="107"/>
      <c r="JQR172" s="108"/>
      <c r="JQS172" s="129"/>
      <c r="JQT172" s="130"/>
      <c r="JQU172" s="70"/>
      <c r="JQV172" s="104"/>
      <c r="JQW172" s="105"/>
      <c r="JQX172" s="106"/>
      <c r="JQY172" s="107"/>
      <c r="JQZ172" s="108"/>
      <c r="JRA172" s="129"/>
      <c r="JRB172" s="130"/>
      <c r="JRC172" s="70"/>
      <c r="JRD172" s="104"/>
      <c r="JRE172" s="105"/>
      <c r="JRF172" s="106"/>
      <c r="JRG172" s="107"/>
      <c r="JRH172" s="108"/>
      <c r="JRI172" s="129"/>
      <c r="JRJ172" s="130"/>
      <c r="JRK172" s="70"/>
      <c r="JRL172" s="104"/>
      <c r="JRM172" s="105"/>
      <c r="JRN172" s="106"/>
      <c r="JRO172" s="107"/>
      <c r="JRP172" s="108"/>
      <c r="JRQ172" s="129"/>
      <c r="JRR172" s="130"/>
      <c r="JRS172" s="70"/>
      <c r="JRT172" s="104"/>
      <c r="JRU172" s="105"/>
      <c r="JRV172" s="106"/>
      <c r="JRW172" s="107"/>
      <c r="JRX172" s="108"/>
      <c r="JRY172" s="129"/>
      <c r="JRZ172" s="130"/>
      <c r="JSA172" s="70"/>
      <c r="JSB172" s="104"/>
      <c r="JSC172" s="105"/>
      <c r="JSD172" s="106"/>
      <c r="JSE172" s="107"/>
      <c r="JSF172" s="108"/>
      <c r="JSG172" s="129"/>
      <c r="JSH172" s="130"/>
      <c r="JSI172" s="70"/>
      <c r="JSJ172" s="104"/>
      <c r="JSK172" s="105"/>
      <c r="JSL172" s="106"/>
      <c r="JSM172" s="107"/>
      <c r="JSN172" s="108"/>
      <c r="JSO172" s="129"/>
      <c r="JSP172" s="130"/>
      <c r="JSQ172" s="70"/>
      <c r="JSR172" s="104"/>
      <c r="JSS172" s="105"/>
      <c r="JST172" s="106"/>
      <c r="JSU172" s="107"/>
      <c r="JSV172" s="108"/>
      <c r="JSW172" s="129"/>
      <c r="JSX172" s="130"/>
      <c r="JSY172" s="70"/>
      <c r="JSZ172" s="104"/>
      <c r="JTA172" s="105"/>
      <c r="JTB172" s="106"/>
      <c r="JTC172" s="107"/>
      <c r="JTD172" s="108"/>
      <c r="JTE172" s="129"/>
      <c r="JTF172" s="130"/>
      <c r="JTG172" s="70"/>
      <c r="JTH172" s="104"/>
      <c r="JTI172" s="105"/>
      <c r="JTJ172" s="106"/>
      <c r="JTK172" s="107"/>
      <c r="JTL172" s="108"/>
      <c r="JTM172" s="129"/>
      <c r="JTN172" s="130"/>
      <c r="JTO172" s="70"/>
      <c r="JTP172" s="104"/>
      <c r="JTQ172" s="105"/>
      <c r="JTR172" s="106"/>
      <c r="JTS172" s="107"/>
      <c r="JTT172" s="108"/>
      <c r="JTU172" s="129"/>
      <c r="JTV172" s="130"/>
      <c r="JTW172" s="70"/>
      <c r="JTX172" s="104"/>
      <c r="JTY172" s="105"/>
      <c r="JTZ172" s="106"/>
      <c r="JUA172" s="107"/>
      <c r="JUB172" s="108"/>
      <c r="JUC172" s="129"/>
      <c r="JUD172" s="130"/>
      <c r="JUE172" s="70"/>
      <c r="JUF172" s="104"/>
      <c r="JUG172" s="105"/>
      <c r="JUH172" s="106"/>
      <c r="JUI172" s="107"/>
      <c r="JUJ172" s="108"/>
      <c r="JUK172" s="129"/>
      <c r="JUL172" s="130"/>
      <c r="JUM172" s="70"/>
      <c r="JUN172" s="104"/>
      <c r="JUO172" s="105"/>
      <c r="JUP172" s="106"/>
      <c r="JUQ172" s="107"/>
      <c r="JUR172" s="108"/>
      <c r="JUS172" s="129"/>
      <c r="JUT172" s="130"/>
      <c r="JUU172" s="70"/>
      <c r="JUV172" s="104"/>
      <c r="JUW172" s="105"/>
      <c r="JUX172" s="106"/>
      <c r="JUY172" s="107"/>
      <c r="JUZ172" s="108"/>
      <c r="JVA172" s="129"/>
      <c r="JVB172" s="130"/>
      <c r="JVC172" s="70"/>
      <c r="JVD172" s="104"/>
      <c r="JVE172" s="105"/>
      <c r="JVF172" s="106"/>
      <c r="JVG172" s="107"/>
      <c r="JVH172" s="108"/>
      <c r="JVI172" s="129"/>
      <c r="JVJ172" s="130"/>
      <c r="JVK172" s="70"/>
      <c r="JVL172" s="104"/>
      <c r="JVM172" s="105"/>
      <c r="JVN172" s="106"/>
      <c r="JVO172" s="107"/>
      <c r="JVP172" s="108"/>
      <c r="JVQ172" s="129"/>
      <c r="JVR172" s="130"/>
      <c r="JVS172" s="70"/>
      <c r="JVT172" s="104"/>
      <c r="JVU172" s="105"/>
      <c r="JVV172" s="106"/>
      <c r="JVW172" s="107"/>
      <c r="JVX172" s="108"/>
      <c r="JVY172" s="129"/>
      <c r="JVZ172" s="130"/>
      <c r="JWA172" s="70"/>
      <c r="JWB172" s="104"/>
      <c r="JWC172" s="105"/>
      <c r="JWD172" s="106"/>
      <c r="JWE172" s="107"/>
      <c r="JWF172" s="108"/>
      <c r="JWG172" s="129"/>
      <c r="JWH172" s="130"/>
      <c r="JWI172" s="70"/>
      <c r="JWJ172" s="104"/>
      <c r="JWK172" s="105"/>
      <c r="JWL172" s="106"/>
      <c r="JWM172" s="107"/>
      <c r="JWN172" s="108"/>
      <c r="JWO172" s="129"/>
      <c r="JWP172" s="130"/>
      <c r="JWQ172" s="70"/>
      <c r="JWR172" s="104"/>
      <c r="JWS172" s="105"/>
      <c r="JWT172" s="106"/>
      <c r="JWU172" s="107"/>
      <c r="JWV172" s="108"/>
      <c r="JWW172" s="129"/>
      <c r="JWX172" s="130"/>
      <c r="JWY172" s="70"/>
      <c r="JWZ172" s="104"/>
      <c r="JXA172" s="105"/>
      <c r="JXB172" s="106"/>
      <c r="JXC172" s="107"/>
      <c r="JXD172" s="108"/>
      <c r="JXE172" s="129"/>
      <c r="JXF172" s="130"/>
      <c r="JXG172" s="70"/>
      <c r="JXH172" s="104"/>
      <c r="JXI172" s="105"/>
      <c r="JXJ172" s="106"/>
      <c r="JXK172" s="107"/>
      <c r="JXL172" s="108"/>
      <c r="JXM172" s="129"/>
      <c r="JXN172" s="130"/>
      <c r="JXO172" s="70"/>
      <c r="JXP172" s="104"/>
      <c r="JXQ172" s="105"/>
      <c r="JXR172" s="106"/>
      <c r="JXS172" s="107"/>
      <c r="JXT172" s="108"/>
      <c r="JXU172" s="129"/>
      <c r="JXV172" s="130"/>
      <c r="JXW172" s="70"/>
      <c r="JXX172" s="104"/>
      <c r="JXY172" s="105"/>
      <c r="JXZ172" s="106"/>
      <c r="JYA172" s="107"/>
      <c r="JYB172" s="108"/>
      <c r="JYC172" s="129"/>
      <c r="JYD172" s="130"/>
      <c r="JYE172" s="70"/>
      <c r="JYF172" s="104"/>
      <c r="JYG172" s="105"/>
      <c r="JYH172" s="106"/>
      <c r="JYI172" s="107"/>
      <c r="JYJ172" s="108"/>
      <c r="JYK172" s="129"/>
      <c r="JYL172" s="130"/>
      <c r="JYM172" s="70"/>
      <c r="JYN172" s="104"/>
      <c r="JYO172" s="105"/>
      <c r="JYP172" s="106"/>
      <c r="JYQ172" s="107"/>
      <c r="JYR172" s="108"/>
      <c r="JYS172" s="129"/>
      <c r="JYT172" s="130"/>
      <c r="JYU172" s="70"/>
      <c r="JYV172" s="104"/>
      <c r="JYW172" s="105"/>
      <c r="JYX172" s="106"/>
      <c r="JYY172" s="107"/>
      <c r="JYZ172" s="108"/>
      <c r="JZA172" s="129"/>
      <c r="JZB172" s="130"/>
      <c r="JZC172" s="70"/>
      <c r="JZD172" s="104"/>
      <c r="JZE172" s="105"/>
      <c r="JZF172" s="106"/>
      <c r="JZG172" s="107"/>
      <c r="JZH172" s="108"/>
      <c r="JZI172" s="129"/>
      <c r="JZJ172" s="130"/>
      <c r="JZK172" s="70"/>
      <c r="JZL172" s="104"/>
      <c r="JZM172" s="105"/>
      <c r="JZN172" s="106"/>
      <c r="JZO172" s="107"/>
      <c r="JZP172" s="108"/>
      <c r="JZQ172" s="129"/>
      <c r="JZR172" s="130"/>
      <c r="JZS172" s="70"/>
      <c r="JZT172" s="104"/>
      <c r="JZU172" s="105"/>
      <c r="JZV172" s="106"/>
      <c r="JZW172" s="107"/>
      <c r="JZX172" s="108"/>
      <c r="JZY172" s="129"/>
      <c r="JZZ172" s="130"/>
      <c r="KAA172" s="70"/>
      <c r="KAB172" s="104"/>
      <c r="KAC172" s="105"/>
      <c r="KAD172" s="106"/>
      <c r="KAE172" s="107"/>
      <c r="KAF172" s="108"/>
      <c r="KAG172" s="129"/>
      <c r="KAH172" s="130"/>
      <c r="KAI172" s="70"/>
      <c r="KAJ172" s="104"/>
      <c r="KAK172" s="105"/>
      <c r="KAL172" s="106"/>
      <c r="KAM172" s="107"/>
      <c r="KAN172" s="108"/>
      <c r="KAO172" s="129"/>
      <c r="KAP172" s="130"/>
      <c r="KAQ172" s="70"/>
      <c r="KAR172" s="104"/>
      <c r="KAS172" s="105"/>
      <c r="KAT172" s="106"/>
      <c r="KAU172" s="107"/>
      <c r="KAV172" s="108"/>
      <c r="KAW172" s="129"/>
      <c r="KAX172" s="130"/>
      <c r="KAY172" s="70"/>
      <c r="KAZ172" s="104"/>
      <c r="KBA172" s="105"/>
      <c r="KBB172" s="106"/>
      <c r="KBC172" s="107"/>
      <c r="KBD172" s="108"/>
      <c r="KBE172" s="129"/>
      <c r="KBF172" s="130"/>
      <c r="KBG172" s="70"/>
      <c r="KBH172" s="104"/>
      <c r="KBI172" s="105"/>
      <c r="KBJ172" s="106"/>
      <c r="KBK172" s="107"/>
      <c r="KBL172" s="108"/>
      <c r="KBM172" s="129"/>
      <c r="KBN172" s="130"/>
      <c r="KBO172" s="70"/>
      <c r="KBP172" s="104"/>
      <c r="KBQ172" s="105"/>
      <c r="KBR172" s="106"/>
      <c r="KBS172" s="107"/>
      <c r="KBT172" s="108"/>
      <c r="KBU172" s="129"/>
      <c r="KBV172" s="130"/>
      <c r="KBW172" s="70"/>
      <c r="KBX172" s="104"/>
      <c r="KBY172" s="105"/>
      <c r="KBZ172" s="106"/>
      <c r="KCA172" s="107"/>
      <c r="KCB172" s="108"/>
      <c r="KCC172" s="129"/>
      <c r="KCD172" s="130"/>
      <c r="KCE172" s="70"/>
      <c r="KCF172" s="104"/>
      <c r="KCG172" s="105"/>
      <c r="KCH172" s="106"/>
      <c r="KCI172" s="107"/>
      <c r="KCJ172" s="108"/>
      <c r="KCK172" s="129"/>
      <c r="KCL172" s="130"/>
      <c r="KCM172" s="70"/>
      <c r="KCN172" s="104"/>
      <c r="KCO172" s="105"/>
      <c r="KCP172" s="106"/>
      <c r="KCQ172" s="107"/>
      <c r="KCR172" s="108"/>
      <c r="KCS172" s="129"/>
      <c r="KCT172" s="130"/>
      <c r="KCU172" s="70"/>
      <c r="KCV172" s="104"/>
      <c r="KCW172" s="105"/>
      <c r="KCX172" s="106"/>
      <c r="KCY172" s="107"/>
      <c r="KCZ172" s="108"/>
      <c r="KDA172" s="129"/>
      <c r="KDB172" s="130"/>
      <c r="KDC172" s="70"/>
      <c r="KDD172" s="104"/>
      <c r="KDE172" s="105"/>
      <c r="KDF172" s="106"/>
      <c r="KDG172" s="107"/>
      <c r="KDH172" s="108"/>
      <c r="KDI172" s="129"/>
      <c r="KDJ172" s="130"/>
      <c r="KDK172" s="70"/>
      <c r="KDL172" s="104"/>
      <c r="KDM172" s="105"/>
      <c r="KDN172" s="106"/>
      <c r="KDO172" s="107"/>
      <c r="KDP172" s="108"/>
      <c r="KDQ172" s="129"/>
      <c r="KDR172" s="130"/>
      <c r="KDS172" s="70"/>
      <c r="KDT172" s="104"/>
      <c r="KDU172" s="105"/>
      <c r="KDV172" s="106"/>
      <c r="KDW172" s="107"/>
      <c r="KDX172" s="108"/>
      <c r="KDY172" s="129"/>
      <c r="KDZ172" s="130"/>
      <c r="KEA172" s="70"/>
      <c r="KEB172" s="104"/>
      <c r="KEC172" s="105"/>
      <c r="KED172" s="106"/>
      <c r="KEE172" s="107"/>
      <c r="KEF172" s="108"/>
      <c r="KEG172" s="129"/>
      <c r="KEH172" s="130"/>
      <c r="KEI172" s="70"/>
      <c r="KEJ172" s="104"/>
      <c r="KEK172" s="105"/>
      <c r="KEL172" s="106"/>
      <c r="KEM172" s="107"/>
      <c r="KEN172" s="108"/>
      <c r="KEO172" s="129"/>
      <c r="KEP172" s="130"/>
      <c r="KEQ172" s="70"/>
      <c r="KER172" s="104"/>
      <c r="KES172" s="105"/>
      <c r="KET172" s="106"/>
      <c r="KEU172" s="107"/>
      <c r="KEV172" s="108"/>
      <c r="KEW172" s="129"/>
      <c r="KEX172" s="130"/>
      <c r="KEY172" s="70"/>
      <c r="KEZ172" s="104"/>
      <c r="KFA172" s="105"/>
      <c r="KFB172" s="106"/>
      <c r="KFC172" s="107"/>
      <c r="KFD172" s="108"/>
      <c r="KFE172" s="129"/>
      <c r="KFF172" s="130"/>
      <c r="KFG172" s="70"/>
      <c r="KFH172" s="104"/>
      <c r="KFI172" s="105"/>
      <c r="KFJ172" s="106"/>
      <c r="KFK172" s="107"/>
      <c r="KFL172" s="108"/>
      <c r="KFM172" s="129"/>
      <c r="KFN172" s="130"/>
      <c r="KFO172" s="70"/>
      <c r="KFP172" s="104"/>
      <c r="KFQ172" s="105"/>
      <c r="KFR172" s="106"/>
      <c r="KFS172" s="107"/>
      <c r="KFT172" s="108"/>
      <c r="KFU172" s="129"/>
      <c r="KFV172" s="130"/>
      <c r="KFW172" s="70"/>
      <c r="KFX172" s="104"/>
      <c r="KFY172" s="105"/>
      <c r="KFZ172" s="106"/>
      <c r="KGA172" s="107"/>
      <c r="KGB172" s="108"/>
      <c r="KGC172" s="129"/>
      <c r="KGD172" s="130"/>
      <c r="KGE172" s="70"/>
      <c r="KGF172" s="104"/>
      <c r="KGG172" s="105"/>
      <c r="KGH172" s="106"/>
      <c r="KGI172" s="107"/>
      <c r="KGJ172" s="108"/>
      <c r="KGK172" s="129"/>
      <c r="KGL172" s="130"/>
      <c r="KGM172" s="70"/>
      <c r="KGN172" s="104"/>
      <c r="KGO172" s="105"/>
      <c r="KGP172" s="106"/>
      <c r="KGQ172" s="107"/>
      <c r="KGR172" s="108"/>
      <c r="KGS172" s="129"/>
      <c r="KGT172" s="130"/>
      <c r="KGU172" s="70"/>
      <c r="KGV172" s="104"/>
      <c r="KGW172" s="105"/>
      <c r="KGX172" s="106"/>
      <c r="KGY172" s="107"/>
      <c r="KGZ172" s="108"/>
      <c r="KHA172" s="129"/>
      <c r="KHB172" s="130"/>
      <c r="KHC172" s="70"/>
      <c r="KHD172" s="104"/>
      <c r="KHE172" s="105"/>
      <c r="KHF172" s="106"/>
      <c r="KHG172" s="107"/>
      <c r="KHH172" s="108"/>
      <c r="KHI172" s="129"/>
      <c r="KHJ172" s="130"/>
      <c r="KHK172" s="70"/>
      <c r="KHL172" s="104"/>
      <c r="KHM172" s="105"/>
      <c r="KHN172" s="106"/>
      <c r="KHO172" s="107"/>
      <c r="KHP172" s="108"/>
      <c r="KHQ172" s="129"/>
      <c r="KHR172" s="130"/>
      <c r="KHS172" s="70"/>
      <c r="KHT172" s="104"/>
      <c r="KHU172" s="105"/>
      <c r="KHV172" s="106"/>
      <c r="KHW172" s="107"/>
      <c r="KHX172" s="108"/>
      <c r="KHY172" s="129"/>
      <c r="KHZ172" s="130"/>
      <c r="KIA172" s="70"/>
      <c r="KIB172" s="104"/>
      <c r="KIC172" s="105"/>
      <c r="KID172" s="106"/>
      <c r="KIE172" s="107"/>
      <c r="KIF172" s="108"/>
      <c r="KIG172" s="129"/>
      <c r="KIH172" s="130"/>
      <c r="KII172" s="70"/>
      <c r="KIJ172" s="104"/>
      <c r="KIK172" s="105"/>
      <c r="KIL172" s="106"/>
      <c r="KIM172" s="107"/>
      <c r="KIN172" s="108"/>
      <c r="KIO172" s="129"/>
      <c r="KIP172" s="130"/>
      <c r="KIQ172" s="70"/>
      <c r="KIR172" s="104"/>
      <c r="KIS172" s="105"/>
      <c r="KIT172" s="106"/>
      <c r="KIU172" s="107"/>
      <c r="KIV172" s="108"/>
      <c r="KIW172" s="129"/>
      <c r="KIX172" s="130"/>
      <c r="KIY172" s="70"/>
      <c r="KIZ172" s="104"/>
      <c r="KJA172" s="105"/>
      <c r="KJB172" s="106"/>
      <c r="KJC172" s="107"/>
      <c r="KJD172" s="108"/>
      <c r="KJE172" s="129"/>
      <c r="KJF172" s="130"/>
      <c r="KJG172" s="70"/>
      <c r="KJH172" s="104"/>
      <c r="KJI172" s="105"/>
      <c r="KJJ172" s="106"/>
      <c r="KJK172" s="107"/>
      <c r="KJL172" s="108"/>
      <c r="KJM172" s="129"/>
      <c r="KJN172" s="130"/>
      <c r="KJO172" s="70"/>
      <c r="KJP172" s="104"/>
      <c r="KJQ172" s="105"/>
      <c r="KJR172" s="106"/>
      <c r="KJS172" s="107"/>
      <c r="KJT172" s="108"/>
      <c r="KJU172" s="129"/>
      <c r="KJV172" s="130"/>
      <c r="KJW172" s="70"/>
      <c r="KJX172" s="104"/>
      <c r="KJY172" s="105"/>
      <c r="KJZ172" s="106"/>
      <c r="KKA172" s="107"/>
      <c r="KKB172" s="108"/>
      <c r="KKC172" s="129"/>
      <c r="KKD172" s="130"/>
      <c r="KKE172" s="70"/>
      <c r="KKF172" s="104"/>
      <c r="KKG172" s="105"/>
      <c r="KKH172" s="106"/>
      <c r="KKI172" s="107"/>
      <c r="KKJ172" s="108"/>
      <c r="KKK172" s="129"/>
      <c r="KKL172" s="130"/>
      <c r="KKM172" s="70"/>
      <c r="KKN172" s="104"/>
      <c r="KKO172" s="105"/>
      <c r="KKP172" s="106"/>
      <c r="KKQ172" s="107"/>
      <c r="KKR172" s="108"/>
      <c r="KKS172" s="129"/>
      <c r="KKT172" s="130"/>
      <c r="KKU172" s="70"/>
      <c r="KKV172" s="104"/>
      <c r="KKW172" s="105"/>
      <c r="KKX172" s="106"/>
      <c r="KKY172" s="107"/>
      <c r="KKZ172" s="108"/>
      <c r="KLA172" s="129"/>
      <c r="KLB172" s="130"/>
      <c r="KLC172" s="70"/>
      <c r="KLD172" s="104"/>
      <c r="KLE172" s="105"/>
      <c r="KLF172" s="106"/>
      <c r="KLG172" s="107"/>
      <c r="KLH172" s="108"/>
      <c r="KLI172" s="129"/>
      <c r="KLJ172" s="130"/>
      <c r="KLK172" s="70"/>
      <c r="KLL172" s="104"/>
      <c r="KLM172" s="105"/>
      <c r="KLN172" s="106"/>
      <c r="KLO172" s="107"/>
      <c r="KLP172" s="108"/>
      <c r="KLQ172" s="129"/>
      <c r="KLR172" s="130"/>
      <c r="KLS172" s="70"/>
      <c r="KLT172" s="104"/>
      <c r="KLU172" s="105"/>
      <c r="KLV172" s="106"/>
      <c r="KLW172" s="107"/>
      <c r="KLX172" s="108"/>
      <c r="KLY172" s="129"/>
      <c r="KLZ172" s="130"/>
      <c r="KMA172" s="70"/>
      <c r="KMB172" s="104"/>
      <c r="KMC172" s="105"/>
      <c r="KMD172" s="106"/>
      <c r="KME172" s="107"/>
      <c r="KMF172" s="108"/>
      <c r="KMG172" s="129"/>
      <c r="KMH172" s="130"/>
      <c r="KMI172" s="70"/>
      <c r="KMJ172" s="104"/>
      <c r="KMK172" s="105"/>
      <c r="KML172" s="106"/>
      <c r="KMM172" s="107"/>
      <c r="KMN172" s="108"/>
      <c r="KMO172" s="129"/>
      <c r="KMP172" s="130"/>
      <c r="KMQ172" s="70"/>
      <c r="KMR172" s="104"/>
      <c r="KMS172" s="105"/>
      <c r="KMT172" s="106"/>
      <c r="KMU172" s="107"/>
      <c r="KMV172" s="108"/>
      <c r="KMW172" s="129"/>
      <c r="KMX172" s="130"/>
      <c r="KMY172" s="70"/>
      <c r="KMZ172" s="104"/>
      <c r="KNA172" s="105"/>
      <c r="KNB172" s="106"/>
      <c r="KNC172" s="107"/>
      <c r="KND172" s="108"/>
      <c r="KNE172" s="129"/>
      <c r="KNF172" s="130"/>
      <c r="KNG172" s="70"/>
      <c r="KNH172" s="104"/>
      <c r="KNI172" s="105"/>
      <c r="KNJ172" s="106"/>
      <c r="KNK172" s="107"/>
      <c r="KNL172" s="108"/>
      <c r="KNM172" s="129"/>
      <c r="KNN172" s="130"/>
      <c r="KNO172" s="70"/>
      <c r="KNP172" s="104"/>
      <c r="KNQ172" s="105"/>
      <c r="KNR172" s="106"/>
      <c r="KNS172" s="107"/>
      <c r="KNT172" s="108"/>
      <c r="KNU172" s="129"/>
      <c r="KNV172" s="130"/>
      <c r="KNW172" s="70"/>
      <c r="KNX172" s="104"/>
      <c r="KNY172" s="105"/>
      <c r="KNZ172" s="106"/>
      <c r="KOA172" s="107"/>
      <c r="KOB172" s="108"/>
      <c r="KOC172" s="129"/>
      <c r="KOD172" s="130"/>
      <c r="KOE172" s="70"/>
      <c r="KOF172" s="104"/>
      <c r="KOG172" s="105"/>
      <c r="KOH172" s="106"/>
      <c r="KOI172" s="107"/>
      <c r="KOJ172" s="108"/>
      <c r="KOK172" s="129"/>
      <c r="KOL172" s="130"/>
      <c r="KOM172" s="70"/>
      <c r="KON172" s="104"/>
      <c r="KOO172" s="105"/>
      <c r="KOP172" s="106"/>
      <c r="KOQ172" s="107"/>
      <c r="KOR172" s="108"/>
      <c r="KOS172" s="129"/>
      <c r="KOT172" s="130"/>
      <c r="KOU172" s="70"/>
      <c r="KOV172" s="104"/>
      <c r="KOW172" s="105"/>
      <c r="KOX172" s="106"/>
      <c r="KOY172" s="107"/>
      <c r="KOZ172" s="108"/>
      <c r="KPA172" s="129"/>
      <c r="KPB172" s="130"/>
      <c r="KPC172" s="70"/>
      <c r="KPD172" s="104"/>
      <c r="KPE172" s="105"/>
      <c r="KPF172" s="106"/>
      <c r="KPG172" s="107"/>
      <c r="KPH172" s="108"/>
      <c r="KPI172" s="129"/>
      <c r="KPJ172" s="130"/>
      <c r="KPK172" s="70"/>
      <c r="KPL172" s="104"/>
      <c r="KPM172" s="105"/>
      <c r="KPN172" s="106"/>
      <c r="KPO172" s="107"/>
      <c r="KPP172" s="108"/>
      <c r="KPQ172" s="129"/>
      <c r="KPR172" s="130"/>
      <c r="KPS172" s="70"/>
      <c r="KPT172" s="104"/>
      <c r="KPU172" s="105"/>
      <c r="KPV172" s="106"/>
      <c r="KPW172" s="107"/>
      <c r="KPX172" s="108"/>
      <c r="KPY172" s="129"/>
      <c r="KPZ172" s="130"/>
      <c r="KQA172" s="70"/>
      <c r="KQB172" s="104"/>
      <c r="KQC172" s="105"/>
      <c r="KQD172" s="106"/>
      <c r="KQE172" s="107"/>
      <c r="KQF172" s="108"/>
      <c r="KQG172" s="129"/>
      <c r="KQH172" s="130"/>
      <c r="KQI172" s="70"/>
      <c r="KQJ172" s="104"/>
      <c r="KQK172" s="105"/>
      <c r="KQL172" s="106"/>
      <c r="KQM172" s="107"/>
      <c r="KQN172" s="108"/>
      <c r="KQO172" s="129"/>
      <c r="KQP172" s="130"/>
      <c r="KQQ172" s="70"/>
      <c r="KQR172" s="104"/>
      <c r="KQS172" s="105"/>
      <c r="KQT172" s="106"/>
      <c r="KQU172" s="107"/>
      <c r="KQV172" s="108"/>
      <c r="KQW172" s="129"/>
      <c r="KQX172" s="130"/>
      <c r="KQY172" s="70"/>
      <c r="KQZ172" s="104"/>
      <c r="KRA172" s="105"/>
      <c r="KRB172" s="106"/>
      <c r="KRC172" s="107"/>
      <c r="KRD172" s="108"/>
      <c r="KRE172" s="129"/>
      <c r="KRF172" s="130"/>
      <c r="KRG172" s="70"/>
      <c r="KRH172" s="104"/>
      <c r="KRI172" s="105"/>
      <c r="KRJ172" s="106"/>
      <c r="KRK172" s="107"/>
      <c r="KRL172" s="108"/>
      <c r="KRM172" s="129"/>
      <c r="KRN172" s="130"/>
      <c r="KRO172" s="70"/>
      <c r="KRP172" s="104"/>
      <c r="KRQ172" s="105"/>
      <c r="KRR172" s="106"/>
      <c r="KRS172" s="107"/>
      <c r="KRT172" s="108"/>
      <c r="KRU172" s="129"/>
      <c r="KRV172" s="130"/>
      <c r="KRW172" s="70"/>
      <c r="KRX172" s="104"/>
      <c r="KRY172" s="105"/>
      <c r="KRZ172" s="106"/>
      <c r="KSA172" s="107"/>
      <c r="KSB172" s="108"/>
      <c r="KSC172" s="129"/>
      <c r="KSD172" s="130"/>
      <c r="KSE172" s="70"/>
      <c r="KSF172" s="104"/>
      <c r="KSG172" s="105"/>
      <c r="KSH172" s="106"/>
      <c r="KSI172" s="107"/>
      <c r="KSJ172" s="108"/>
      <c r="KSK172" s="129"/>
      <c r="KSL172" s="130"/>
      <c r="KSM172" s="70"/>
      <c r="KSN172" s="104"/>
      <c r="KSO172" s="105"/>
      <c r="KSP172" s="106"/>
      <c r="KSQ172" s="107"/>
      <c r="KSR172" s="108"/>
      <c r="KSS172" s="129"/>
      <c r="KST172" s="130"/>
      <c r="KSU172" s="70"/>
      <c r="KSV172" s="104"/>
      <c r="KSW172" s="105"/>
      <c r="KSX172" s="106"/>
      <c r="KSY172" s="107"/>
      <c r="KSZ172" s="108"/>
      <c r="KTA172" s="129"/>
      <c r="KTB172" s="130"/>
      <c r="KTC172" s="70"/>
      <c r="KTD172" s="104"/>
      <c r="KTE172" s="105"/>
      <c r="KTF172" s="106"/>
      <c r="KTG172" s="107"/>
      <c r="KTH172" s="108"/>
      <c r="KTI172" s="129"/>
      <c r="KTJ172" s="130"/>
      <c r="KTK172" s="70"/>
      <c r="KTL172" s="104"/>
      <c r="KTM172" s="105"/>
      <c r="KTN172" s="106"/>
      <c r="KTO172" s="107"/>
      <c r="KTP172" s="108"/>
      <c r="KTQ172" s="129"/>
      <c r="KTR172" s="130"/>
      <c r="KTS172" s="70"/>
      <c r="KTT172" s="104"/>
      <c r="KTU172" s="105"/>
      <c r="KTV172" s="106"/>
      <c r="KTW172" s="107"/>
      <c r="KTX172" s="108"/>
      <c r="KTY172" s="129"/>
      <c r="KTZ172" s="130"/>
      <c r="KUA172" s="70"/>
      <c r="KUB172" s="104"/>
      <c r="KUC172" s="105"/>
      <c r="KUD172" s="106"/>
      <c r="KUE172" s="107"/>
      <c r="KUF172" s="108"/>
      <c r="KUG172" s="129"/>
      <c r="KUH172" s="130"/>
      <c r="KUI172" s="70"/>
      <c r="KUJ172" s="104"/>
      <c r="KUK172" s="105"/>
      <c r="KUL172" s="106"/>
      <c r="KUM172" s="107"/>
      <c r="KUN172" s="108"/>
      <c r="KUO172" s="129"/>
      <c r="KUP172" s="130"/>
      <c r="KUQ172" s="70"/>
      <c r="KUR172" s="104"/>
      <c r="KUS172" s="105"/>
      <c r="KUT172" s="106"/>
      <c r="KUU172" s="107"/>
      <c r="KUV172" s="108"/>
      <c r="KUW172" s="129"/>
      <c r="KUX172" s="130"/>
      <c r="KUY172" s="70"/>
      <c r="KUZ172" s="104"/>
      <c r="KVA172" s="105"/>
      <c r="KVB172" s="106"/>
      <c r="KVC172" s="107"/>
      <c r="KVD172" s="108"/>
      <c r="KVE172" s="129"/>
      <c r="KVF172" s="130"/>
      <c r="KVG172" s="70"/>
      <c r="KVH172" s="104"/>
      <c r="KVI172" s="105"/>
      <c r="KVJ172" s="106"/>
      <c r="KVK172" s="107"/>
      <c r="KVL172" s="108"/>
      <c r="KVM172" s="129"/>
      <c r="KVN172" s="130"/>
      <c r="KVO172" s="70"/>
      <c r="KVP172" s="104"/>
      <c r="KVQ172" s="105"/>
      <c r="KVR172" s="106"/>
      <c r="KVS172" s="107"/>
      <c r="KVT172" s="108"/>
      <c r="KVU172" s="129"/>
      <c r="KVV172" s="130"/>
      <c r="KVW172" s="70"/>
      <c r="KVX172" s="104"/>
      <c r="KVY172" s="105"/>
      <c r="KVZ172" s="106"/>
      <c r="KWA172" s="107"/>
      <c r="KWB172" s="108"/>
      <c r="KWC172" s="129"/>
      <c r="KWD172" s="130"/>
      <c r="KWE172" s="70"/>
      <c r="KWF172" s="104"/>
      <c r="KWG172" s="105"/>
      <c r="KWH172" s="106"/>
      <c r="KWI172" s="107"/>
      <c r="KWJ172" s="108"/>
      <c r="KWK172" s="129"/>
      <c r="KWL172" s="130"/>
      <c r="KWM172" s="70"/>
      <c r="KWN172" s="104"/>
      <c r="KWO172" s="105"/>
      <c r="KWP172" s="106"/>
      <c r="KWQ172" s="107"/>
      <c r="KWR172" s="108"/>
      <c r="KWS172" s="129"/>
      <c r="KWT172" s="130"/>
      <c r="KWU172" s="70"/>
      <c r="KWV172" s="104"/>
      <c r="KWW172" s="105"/>
      <c r="KWX172" s="106"/>
      <c r="KWY172" s="107"/>
      <c r="KWZ172" s="108"/>
      <c r="KXA172" s="129"/>
      <c r="KXB172" s="130"/>
      <c r="KXC172" s="70"/>
      <c r="KXD172" s="104"/>
      <c r="KXE172" s="105"/>
      <c r="KXF172" s="106"/>
      <c r="KXG172" s="107"/>
      <c r="KXH172" s="108"/>
      <c r="KXI172" s="129"/>
      <c r="KXJ172" s="130"/>
      <c r="KXK172" s="70"/>
      <c r="KXL172" s="104"/>
      <c r="KXM172" s="105"/>
      <c r="KXN172" s="106"/>
      <c r="KXO172" s="107"/>
      <c r="KXP172" s="108"/>
      <c r="KXQ172" s="129"/>
      <c r="KXR172" s="130"/>
      <c r="KXS172" s="70"/>
      <c r="KXT172" s="104"/>
      <c r="KXU172" s="105"/>
      <c r="KXV172" s="106"/>
      <c r="KXW172" s="107"/>
      <c r="KXX172" s="108"/>
      <c r="KXY172" s="129"/>
      <c r="KXZ172" s="130"/>
      <c r="KYA172" s="70"/>
      <c r="KYB172" s="104"/>
      <c r="KYC172" s="105"/>
      <c r="KYD172" s="106"/>
      <c r="KYE172" s="107"/>
      <c r="KYF172" s="108"/>
      <c r="KYG172" s="129"/>
      <c r="KYH172" s="130"/>
      <c r="KYI172" s="70"/>
      <c r="KYJ172" s="104"/>
      <c r="KYK172" s="105"/>
      <c r="KYL172" s="106"/>
      <c r="KYM172" s="107"/>
      <c r="KYN172" s="108"/>
      <c r="KYO172" s="129"/>
      <c r="KYP172" s="130"/>
      <c r="KYQ172" s="70"/>
      <c r="KYR172" s="104"/>
      <c r="KYS172" s="105"/>
      <c r="KYT172" s="106"/>
      <c r="KYU172" s="107"/>
      <c r="KYV172" s="108"/>
      <c r="KYW172" s="129"/>
      <c r="KYX172" s="130"/>
      <c r="KYY172" s="70"/>
      <c r="KYZ172" s="104"/>
      <c r="KZA172" s="105"/>
      <c r="KZB172" s="106"/>
      <c r="KZC172" s="107"/>
      <c r="KZD172" s="108"/>
      <c r="KZE172" s="129"/>
      <c r="KZF172" s="130"/>
      <c r="KZG172" s="70"/>
      <c r="KZH172" s="104"/>
      <c r="KZI172" s="105"/>
      <c r="KZJ172" s="106"/>
      <c r="KZK172" s="107"/>
      <c r="KZL172" s="108"/>
      <c r="KZM172" s="129"/>
      <c r="KZN172" s="130"/>
      <c r="KZO172" s="70"/>
      <c r="KZP172" s="104"/>
      <c r="KZQ172" s="105"/>
      <c r="KZR172" s="106"/>
      <c r="KZS172" s="107"/>
      <c r="KZT172" s="108"/>
      <c r="KZU172" s="129"/>
      <c r="KZV172" s="130"/>
      <c r="KZW172" s="70"/>
      <c r="KZX172" s="104"/>
      <c r="KZY172" s="105"/>
      <c r="KZZ172" s="106"/>
      <c r="LAA172" s="107"/>
      <c r="LAB172" s="108"/>
      <c r="LAC172" s="129"/>
      <c r="LAD172" s="130"/>
      <c r="LAE172" s="70"/>
      <c r="LAF172" s="104"/>
      <c r="LAG172" s="105"/>
      <c r="LAH172" s="106"/>
      <c r="LAI172" s="107"/>
      <c r="LAJ172" s="108"/>
      <c r="LAK172" s="129"/>
      <c r="LAL172" s="130"/>
      <c r="LAM172" s="70"/>
      <c r="LAN172" s="104"/>
      <c r="LAO172" s="105"/>
      <c r="LAP172" s="106"/>
      <c r="LAQ172" s="107"/>
      <c r="LAR172" s="108"/>
      <c r="LAS172" s="129"/>
      <c r="LAT172" s="130"/>
      <c r="LAU172" s="70"/>
      <c r="LAV172" s="104"/>
      <c r="LAW172" s="105"/>
      <c r="LAX172" s="106"/>
      <c r="LAY172" s="107"/>
      <c r="LAZ172" s="108"/>
      <c r="LBA172" s="129"/>
      <c r="LBB172" s="130"/>
      <c r="LBC172" s="70"/>
      <c r="LBD172" s="104"/>
      <c r="LBE172" s="105"/>
      <c r="LBF172" s="106"/>
      <c r="LBG172" s="107"/>
      <c r="LBH172" s="108"/>
      <c r="LBI172" s="129"/>
      <c r="LBJ172" s="130"/>
      <c r="LBK172" s="70"/>
      <c r="LBL172" s="104"/>
      <c r="LBM172" s="105"/>
      <c r="LBN172" s="106"/>
      <c r="LBO172" s="107"/>
      <c r="LBP172" s="108"/>
      <c r="LBQ172" s="129"/>
      <c r="LBR172" s="130"/>
      <c r="LBS172" s="70"/>
      <c r="LBT172" s="104"/>
      <c r="LBU172" s="105"/>
      <c r="LBV172" s="106"/>
      <c r="LBW172" s="107"/>
      <c r="LBX172" s="108"/>
      <c r="LBY172" s="129"/>
      <c r="LBZ172" s="130"/>
      <c r="LCA172" s="70"/>
      <c r="LCB172" s="104"/>
      <c r="LCC172" s="105"/>
      <c r="LCD172" s="106"/>
      <c r="LCE172" s="107"/>
      <c r="LCF172" s="108"/>
      <c r="LCG172" s="129"/>
      <c r="LCH172" s="130"/>
      <c r="LCI172" s="70"/>
      <c r="LCJ172" s="104"/>
      <c r="LCK172" s="105"/>
      <c r="LCL172" s="106"/>
      <c r="LCM172" s="107"/>
      <c r="LCN172" s="108"/>
      <c r="LCO172" s="129"/>
      <c r="LCP172" s="130"/>
      <c r="LCQ172" s="70"/>
      <c r="LCR172" s="104"/>
      <c r="LCS172" s="105"/>
      <c r="LCT172" s="106"/>
      <c r="LCU172" s="107"/>
      <c r="LCV172" s="108"/>
      <c r="LCW172" s="129"/>
      <c r="LCX172" s="130"/>
      <c r="LCY172" s="70"/>
      <c r="LCZ172" s="104"/>
      <c r="LDA172" s="105"/>
      <c r="LDB172" s="106"/>
      <c r="LDC172" s="107"/>
      <c r="LDD172" s="108"/>
      <c r="LDE172" s="129"/>
      <c r="LDF172" s="130"/>
      <c r="LDG172" s="70"/>
      <c r="LDH172" s="104"/>
      <c r="LDI172" s="105"/>
      <c r="LDJ172" s="106"/>
      <c r="LDK172" s="107"/>
      <c r="LDL172" s="108"/>
      <c r="LDM172" s="129"/>
      <c r="LDN172" s="130"/>
      <c r="LDO172" s="70"/>
      <c r="LDP172" s="104"/>
      <c r="LDQ172" s="105"/>
      <c r="LDR172" s="106"/>
      <c r="LDS172" s="107"/>
      <c r="LDT172" s="108"/>
      <c r="LDU172" s="129"/>
      <c r="LDV172" s="130"/>
      <c r="LDW172" s="70"/>
      <c r="LDX172" s="104"/>
      <c r="LDY172" s="105"/>
      <c r="LDZ172" s="106"/>
      <c r="LEA172" s="107"/>
      <c r="LEB172" s="108"/>
      <c r="LEC172" s="129"/>
      <c r="LED172" s="130"/>
      <c r="LEE172" s="70"/>
      <c r="LEF172" s="104"/>
      <c r="LEG172" s="105"/>
      <c r="LEH172" s="106"/>
      <c r="LEI172" s="107"/>
      <c r="LEJ172" s="108"/>
      <c r="LEK172" s="129"/>
      <c r="LEL172" s="130"/>
      <c r="LEM172" s="70"/>
      <c r="LEN172" s="104"/>
      <c r="LEO172" s="105"/>
      <c r="LEP172" s="106"/>
      <c r="LEQ172" s="107"/>
      <c r="LER172" s="108"/>
      <c r="LES172" s="129"/>
      <c r="LET172" s="130"/>
      <c r="LEU172" s="70"/>
      <c r="LEV172" s="104"/>
      <c r="LEW172" s="105"/>
      <c r="LEX172" s="106"/>
      <c r="LEY172" s="107"/>
      <c r="LEZ172" s="108"/>
      <c r="LFA172" s="129"/>
      <c r="LFB172" s="130"/>
      <c r="LFC172" s="70"/>
      <c r="LFD172" s="104"/>
      <c r="LFE172" s="105"/>
      <c r="LFF172" s="106"/>
      <c r="LFG172" s="107"/>
      <c r="LFH172" s="108"/>
      <c r="LFI172" s="129"/>
      <c r="LFJ172" s="130"/>
      <c r="LFK172" s="70"/>
      <c r="LFL172" s="104"/>
      <c r="LFM172" s="105"/>
      <c r="LFN172" s="106"/>
      <c r="LFO172" s="107"/>
      <c r="LFP172" s="108"/>
      <c r="LFQ172" s="129"/>
      <c r="LFR172" s="130"/>
      <c r="LFS172" s="70"/>
      <c r="LFT172" s="104"/>
      <c r="LFU172" s="105"/>
      <c r="LFV172" s="106"/>
      <c r="LFW172" s="107"/>
      <c r="LFX172" s="108"/>
      <c r="LFY172" s="129"/>
      <c r="LFZ172" s="130"/>
      <c r="LGA172" s="70"/>
      <c r="LGB172" s="104"/>
      <c r="LGC172" s="105"/>
      <c r="LGD172" s="106"/>
      <c r="LGE172" s="107"/>
      <c r="LGF172" s="108"/>
      <c r="LGG172" s="129"/>
      <c r="LGH172" s="130"/>
      <c r="LGI172" s="70"/>
      <c r="LGJ172" s="104"/>
      <c r="LGK172" s="105"/>
      <c r="LGL172" s="106"/>
      <c r="LGM172" s="107"/>
      <c r="LGN172" s="108"/>
      <c r="LGO172" s="129"/>
      <c r="LGP172" s="130"/>
      <c r="LGQ172" s="70"/>
      <c r="LGR172" s="104"/>
      <c r="LGS172" s="105"/>
      <c r="LGT172" s="106"/>
      <c r="LGU172" s="107"/>
      <c r="LGV172" s="108"/>
      <c r="LGW172" s="129"/>
      <c r="LGX172" s="130"/>
      <c r="LGY172" s="70"/>
      <c r="LGZ172" s="104"/>
      <c r="LHA172" s="105"/>
      <c r="LHB172" s="106"/>
      <c r="LHC172" s="107"/>
      <c r="LHD172" s="108"/>
      <c r="LHE172" s="129"/>
      <c r="LHF172" s="130"/>
      <c r="LHG172" s="70"/>
      <c r="LHH172" s="104"/>
      <c r="LHI172" s="105"/>
      <c r="LHJ172" s="106"/>
      <c r="LHK172" s="107"/>
      <c r="LHL172" s="108"/>
      <c r="LHM172" s="129"/>
      <c r="LHN172" s="130"/>
      <c r="LHO172" s="70"/>
      <c r="LHP172" s="104"/>
      <c r="LHQ172" s="105"/>
      <c r="LHR172" s="106"/>
      <c r="LHS172" s="107"/>
      <c r="LHT172" s="108"/>
      <c r="LHU172" s="129"/>
      <c r="LHV172" s="130"/>
      <c r="LHW172" s="70"/>
      <c r="LHX172" s="104"/>
      <c r="LHY172" s="105"/>
      <c r="LHZ172" s="106"/>
      <c r="LIA172" s="107"/>
      <c r="LIB172" s="108"/>
      <c r="LIC172" s="129"/>
      <c r="LID172" s="130"/>
      <c r="LIE172" s="70"/>
      <c r="LIF172" s="104"/>
      <c r="LIG172" s="105"/>
      <c r="LIH172" s="106"/>
      <c r="LII172" s="107"/>
      <c r="LIJ172" s="108"/>
      <c r="LIK172" s="129"/>
      <c r="LIL172" s="130"/>
      <c r="LIM172" s="70"/>
      <c r="LIN172" s="104"/>
      <c r="LIO172" s="105"/>
      <c r="LIP172" s="106"/>
      <c r="LIQ172" s="107"/>
      <c r="LIR172" s="108"/>
      <c r="LIS172" s="129"/>
      <c r="LIT172" s="130"/>
      <c r="LIU172" s="70"/>
      <c r="LIV172" s="104"/>
      <c r="LIW172" s="105"/>
      <c r="LIX172" s="106"/>
      <c r="LIY172" s="107"/>
      <c r="LIZ172" s="108"/>
      <c r="LJA172" s="129"/>
      <c r="LJB172" s="130"/>
      <c r="LJC172" s="70"/>
      <c r="LJD172" s="104"/>
      <c r="LJE172" s="105"/>
      <c r="LJF172" s="106"/>
      <c r="LJG172" s="107"/>
      <c r="LJH172" s="108"/>
      <c r="LJI172" s="129"/>
      <c r="LJJ172" s="130"/>
      <c r="LJK172" s="70"/>
      <c r="LJL172" s="104"/>
      <c r="LJM172" s="105"/>
      <c r="LJN172" s="106"/>
      <c r="LJO172" s="107"/>
      <c r="LJP172" s="108"/>
      <c r="LJQ172" s="129"/>
      <c r="LJR172" s="130"/>
      <c r="LJS172" s="70"/>
      <c r="LJT172" s="104"/>
      <c r="LJU172" s="105"/>
      <c r="LJV172" s="106"/>
      <c r="LJW172" s="107"/>
      <c r="LJX172" s="108"/>
      <c r="LJY172" s="129"/>
      <c r="LJZ172" s="130"/>
      <c r="LKA172" s="70"/>
      <c r="LKB172" s="104"/>
      <c r="LKC172" s="105"/>
      <c r="LKD172" s="106"/>
      <c r="LKE172" s="107"/>
      <c r="LKF172" s="108"/>
      <c r="LKG172" s="129"/>
      <c r="LKH172" s="130"/>
      <c r="LKI172" s="70"/>
      <c r="LKJ172" s="104"/>
      <c r="LKK172" s="105"/>
      <c r="LKL172" s="106"/>
      <c r="LKM172" s="107"/>
      <c r="LKN172" s="108"/>
      <c r="LKO172" s="129"/>
      <c r="LKP172" s="130"/>
      <c r="LKQ172" s="70"/>
      <c r="LKR172" s="104"/>
      <c r="LKS172" s="105"/>
      <c r="LKT172" s="106"/>
      <c r="LKU172" s="107"/>
      <c r="LKV172" s="108"/>
      <c r="LKW172" s="129"/>
      <c r="LKX172" s="130"/>
      <c r="LKY172" s="70"/>
      <c r="LKZ172" s="104"/>
      <c r="LLA172" s="105"/>
      <c r="LLB172" s="106"/>
      <c r="LLC172" s="107"/>
      <c r="LLD172" s="108"/>
      <c r="LLE172" s="129"/>
      <c r="LLF172" s="130"/>
      <c r="LLG172" s="70"/>
      <c r="LLH172" s="104"/>
      <c r="LLI172" s="105"/>
      <c r="LLJ172" s="106"/>
      <c r="LLK172" s="107"/>
      <c r="LLL172" s="108"/>
      <c r="LLM172" s="129"/>
      <c r="LLN172" s="130"/>
      <c r="LLO172" s="70"/>
      <c r="LLP172" s="104"/>
      <c r="LLQ172" s="105"/>
      <c r="LLR172" s="106"/>
      <c r="LLS172" s="107"/>
      <c r="LLT172" s="108"/>
      <c r="LLU172" s="129"/>
      <c r="LLV172" s="130"/>
      <c r="LLW172" s="70"/>
      <c r="LLX172" s="104"/>
      <c r="LLY172" s="105"/>
      <c r="LLZ172" s="106"/>
      <c r="LMA172" s="107"/>
      <c r="LMB172" s="108"/>
      <c r="LMC172" s="129"/>
      <c r="LMD172" s="130"/>
      <c r="LME172" s="70"/>
      <c r="LMF172" s="104"/>
      <c r="LMG172" s="105"/>
      <c r="LMH172" s="106"/>
      <c r="LMI172" s="107"/>
      <c r="LMJ172" s="108"/>
      <c r="LMK172" s="129"/>
      <c r="LML172" s="130"/>
      <c r="LMM172" s="70"/>
      <c r="LMN172" s="104"/>
      <c r="LMO172" s="105"/>
      <c r="LMP172" s="106"/>
      <c r="LMQ172" s="107"/>
      <c r="LMR172" s="108"/>
      <c r="LMS172" s="129"/>
      <c r="LMT172" s="130"/>
      <c r="LMU172" s="70"/>
      <c r="LMV172" s="104"/>
      <c r="LMW172" s="105"/>
      <c r="LMX172" s="106"/>
      <c r="LMY172" s="107"/>
      <c r="LMZ172" s="108"/>
      <c r="LNA172" s="129"/>
      <c r="LNB172" s="130"/>
      <c r="LNC172" s="70"/>
      <c r="LND172" s="104"/>
      <c r="LNE172" s="105"/>
      <c r="LNF172" s="106"/>
      <c r="LNG172" s="107"/>
      <c r="LNH172" s="108"/>
      <c r="LNI172" s="129"/>
      <c r="LNJ172" s="130"/>
      <c r="LNK172" s="70"/>
      <c r="LNL172" s="104"/>
      <c r="LNM172" s="105"/>
      <c r="LNN172" s="106"/>
      <c r="LNO172" s="107"/>
      <c r="LNP172" s="108"/>
      <c r="LNQ172" s="129"/>
      <c r="LNR172" s="130"/>
      <c r="LNS172" s="70"/>
      <c r="LNT172" s="104"/>
      <c r="LNU172" s="105"/>
      <c r="LNV172" s="106"/>
      <c r="LNW172" s="107"/>
      <c r="LNX172" s="108"/>
      <c r="LNY172" s="129"/>
      <c r="LNZ172" s="130"/>
      <c r="LOA172" s="70"/>
      <c r="LOB172" s="104"/>
      <c r="LOC172" s="105"/>
      <c r="LOD172" s="106"/>
      <c r="LOE172" s="107"/>
      <c r="LOF172" s="108"/>
      <c r="LOG172" s="129"/>
      <c r="LOH172" s="130"/>
      <c r="LOI172" s="70"/>
      <c r="LOJ172" s="104"/>
      <c r="LOK172" s="105"/>
      <c r="LOL172" s="106"/>
      <c r="LOM172" s="107"/>
      <c r="LON172" s="108"/>
      <c r="LOO172" s="129"/>
      <c r="LOP172" s="130"/>
      <c r="LOQ172" s="70"/>
      <c r="LOR172" s="104"/>
      <c r="LOS172" s="105"/>
      <c r="LOT172" s="106"/>
      <c r="LOU172" s="107"/>
      <c r="LOV172" s="108"/>
      <c r="LOW172" s="129"/>
      <c r="LOX172" s="130"/>
      <c r="LOY172" s="70"/>
      <c r="LOZ172" s="104"/>
      <c r="LPA172" s="105"/>
      <c r="LPB172" s="106"/>
      <c r="LPC172" s="107"/>
      <c r="LPD172" s="108"/>
      <c r="LPE172" s="129"/>
      <c r="LPF172" s="130"/>
      <c r="LPG172" s="70"/>
      <c r="LPH172" s="104"/>
      <c r="LPI172" s="105"/>
      <c r="LPJ172" s="106"/>
      <c r="LPK172" s="107"/>
      <c r="LPL172" s="108"/>
      <c r="LPM172" s="129"/>
      <c r="LPN172" s="130"/>
      <c r="LPO172" s="70"/>
      <c r="LPP172" s="104"/>
      <c r="LPQ172" s="105"/>
      <c r="LPR172" s="106"/>
      <c r="LPS172" s="107"/>
      <c r="LPT172" s="108"/>
      <c r="LPU172" s="129"/>
      <c r="LPV172" s="130"/>
      <c r="LPW172" s="70"/>
      <c r="LPX172" s="104"/>
      <c r="LPY172" s="105"/>
      <c r="LPZ172" s="106"/>
      <c r="LQA172" s="107"/>
      <c r="LQB172" s="108"/>
      <c r="LQC172" s="129"/>
      <c r="LQD172" s="130"/>
      <c r="LQE172" s="70"/>
      <c r="LQF172" s="104"/>
      <c r="LQG172" s="105"/>
      <c r="LQH172" s="106"/>
      <c r="LQI172" s="107"/>
      <c r="LQJ172" s="108"/>
      <c r="LQK172" s="129"/>
      <c r="LQL172" s="130"/>
      <c r="LQM172" s="70"/>
      <c r="LQN172" s="104"/>
      <c r="LQO172" s="105"/>
      <c r="LQP172" s="106"/>
      <c r="LQQ172" s="107"/>
      <c r="LQR172" s="108"/>
      <c r="LQS172" s="129"/>
      <c r="LQT172" s="130"/>
      <c r="LQU172" s="70"/>
      <c r="LQV172" s="104"/>
      <c r="LQW172" s="105"/>
      <c r="LQX172" s="106"/>
      <c r="LQY172" s="107"/>
      <c r="LQZ172" s="108"/>
      <c r="LRA172" s="129"/>
      <c r="LRB172" s="130"/>
      <c r="LRC172" s="70"/>
      <c r="LRD172" s="104"/>
      <c r="LRE172" s="105"/>
      <c r="LRF172" s="106"/>
      <c r="LRG172" s="107"/>
      <c r="LRH172" s="108"/>
      <c r="LRI172" s="129"/>
      <c r="LRJ172" s="130"/>
      <c r="LRK172" s="70"/>
      <c r="LRL172" s="104"/>
      <c r="LRM172" s="105"/>
      <c r="LRN172" s="106"/>
      <c r="LRO172" s="107"/>
      <c r="LRP172" s="108"/>
      <c r="LRQ172" s="129"/>
      <c r="LRR172" s="130"/>
      <c r="LRS172" s="70"/>
      <c r="LRT172" s="104"/>
      <c r="LRU172" s="105"/>
      <c r="LRV172" s="106"/>
      <c r="LRW172" s="107"/>
      <c r="LRX172" s="108"/>
      <c r="LRY172" s="129"/>
      <c r="LRZ172" s="130"/>
      <c r="LSA172" s="70"/>
      <c r="LSB172" s="104"/>
      <c r="LSC172" s="105"/>
      <c r="LSD172" s="106"/>
      <c r="LSE172" s="107"/>
      <c r="LSF172" s="108"/>
      <c r="LSG172" s="129"/>
      <c r="LSH172" s="130"/>
      <c r="LSI172" s="70"/>
      <c r="LSJ172" s="104"/>
      <c r="LSK172" s="105"/>
      <c r="LSL172" s="106"/>
      <c r="LSM172" s="107"/>
      <c r="LSN172" s="108"/>
      <c r="LSO172" s="129"/>
      <c r="LSP172" s="130"/>
      <c r="LSQ172" s="70"/>
      <c r="LSR172" s="104"/>
      <c r="LSS172" s="105"/>
      <c r="LST172" s="106"/>
      <c r="LSU172" s="107"/>
      <c r="LSV172" s="108"/>
      <c r="LSW172" s="129"/>
      <c r="LSX172" s="130"/>
      <c r="LSY172" s="70"/>
      <c r="LSZ172" s="104"/>
      <c r="LTA172" s="105"/>
      <c r="LTB172" s="106"/>
      <c r="LTC172" s="107"/>
      <c r="LTD172" s="108"/>
      <c r="LTE172" s="129"/>
      <c r="LTF172" s="130"/>
      <c r="LTG172" s="70"/>
      <c r="LTH172" s="104"/>
      <c r="LTI172" s="105"/>
      <c r="LTJ172" s="106"/>
      <c r="LTK172" s="107"/>
      <c r="LTL172" s="108"/>
      <c r="LTM172" s="129"/>
      <c r="LTN172" s="130"/>
      <c r="LTO172" s="70"/>
      <c r="LTP172" s="104"/>
      <c r="LTQ172" s="105"/>
      <c r="LTR172" s="106"/>
      <c r="LTS172" s="107"/>
      <c r="LTT172" s="108"/>
      <c r="LTU172" s="129"/>
      <c r="LTV172" s="130"/>
      <c r="LTW172" s="70"/>
      <c r="LTX172" s="104"/>
      <c r="LTY172" s="105"/>
      <c r="LTZ172" s="106"/>
      <c r="LUA172" s="107"/>
      <c r="LUB172" s="108"/>
      <c r="LUC172" s="129"/>
      <c r="LUD172" s="130"/>
      <c r="LUE172" s="70"/>
      <c r="LUF172" s="104"/>
      <c r="LUG172" s="105"/>
      <c r="LUH172" s="106"/>
      <c r="LUI172" s="107"/>
      <c r="LUJ172" s="108"/>
      <c r="LUK172" s="129"/>
      <c r="LUL172" s="130"/>
      <c r="LUM172" s="70"/>
      <c r="LUN172" s="104"/>
      <c r="LUO172" s="105"/>
      <c r="LUP172" s="106"/>
      <c r="LUQ172" s="107"/>
      <c r="LUR172" s="108"/>
      <c r="LUS172" s="129"/>
      <c r="LUT172" s="130"/>
      <c r="LUU172" s="70"/>
      <c r="LUV172" s="104"/>
      <c r="LUW172" s="105"/>
      <c r="LUX172" s="106"/>
      <c r="LUY172" s="107"/>
      <c r="LUZ172" s="108"/>
      <c r="LVA172" s="129"/>
      <c r="LVB172" s="130"/>
      <c r="LVC172" s="70"/>
      <c r="LVD172" s="104"/>
      <c r="LVE172" s="105"/>
      <c r="LVF172" s="106"/>
      <c r="LVG172" s="107"/>
      <c r="LVH172" s="108"/>
      <c r="LVI172" s="129"/>
      <c r="LVJ172" s="130"/>
      <c r="LVK172" s="70"/>
      <c r="LVL172" s="104"/>
      <c r="LVM172" s="105"/>
      <c r="LVN172" s="106"/>
      <c r="LVO172" s="107"/>
      <c r="LVP172" s="108"/>
      <c r="LVQ172" s="129"/>
      <c r="LVR172" s="130"/>
      <c r="LVS172" s="70"/>
      <c r="LVT172" s="104"/>
      <c r="LVU172" s="105"/>
      <c r="LVV172" s="106"/>
      <c r="LVW172" s="107"/>
      <c r="LVX172" s="108"/>
      <c r="LVY172" s="129"/>
      <c r="LVZ172" s="130"/>
      <c r="LWA172" s="70"/>
      <c r="LWB172" s="104"/>
      <c r="LWC172" s="105"/>
      <c r="LWD172" s="106"/>
      <c r="LWE172" s="107"/>
      <c r="LWF172" s="108"/>
      <c r="LWG172" s="129"/>
      <c r="LWH172" s="130"/>
      <c r="LWI172" s="70"/>
      <c r="LWJ172" s="104"/>
      <c r="LWK172" s="105"/>
      <c r="LWL172" s="106"/>
      <c r="LWM172" s="107"/>
      <c r="LWN172" s="108"/>
      <c r="LWO172" s="129"/>
      <c r="LWP172" s="130"/>
      <c r="LWQ172" s="70"/>
      <c r="LWR172" s="104"/>
      <c r="LWS172" s="105"/>
      <c r="LWT172" s="106"/>
      <c r="LWU172" s="107"/>
      <c r="LWV172" s="108"/>
      <c r="LWW172" s="129"/>
      <c r="LWX172" s="130"/>
      <c r="LWY172" s="70"/>
      <c r="LWZ172" s="104"/>
      <c r="LXA172" s="105"/>
      <c r="LXB172" s="106"/>
      <c r="LXC172" s="107"/>
      <c r="LXD172" s="108"/>
      <c r="LXE172" s="129"/>
      <c r="LXF172" s="130"/>
      <c r="LXG172" s="70"/>
      <c r="LXH172" s="104"/>
      <c r="LXI172" s="105"/>
      <c r="LXJ172" s="106"/>
      <c r="LXK172" s="107"/>
      <c r="LXL172" s="108"/>
      <c r="LXM172" s="129"/>
      <c r="LXN172" s="130"/>
      <c r="LXO172" s="70"/>
      <c r="LXP172" s="104"/>
      <c r="LXQ172" s="105"/>
      <c r="LXR172" s="106"/>
      <c r="LXS172" s="107"/>
      <c r="LXT172" s="108"/>
      <c r="LXU172" s="129"/>
      <c r="LXV172" s="130"/>
      <c r="LXW172" s="70"/>
      <c r="LXX172" s="104"/>
      <c r="LXY172" s="105"/>
      <c r="LXZ172" s="106"/>
      <c r="LYA172" s="107"/>
      <c r="LYB172" s="108"/>
      <c r="LYC172" s="129"/>
      <c r="LYD172" s="130"/>
      <c r="LYE172" s="70"/>
      <c r="LYF172" s="104"/>
      <c r="LYG172" s="105"/>
      <c r="LYH172" s="106"/>
      <c r="LYI172" s="107"/>
      <c r="LYJ172" s="108"/>
      <c r="LYK172" s="129"/>
      <c r="LYL172" s="130"/>
      <c r="LYM172" s="70"/>
      <c r="LYN172" s="104"/>
      <c r="LYO172" s="105"/>
      <c r="LYP172" s="106"/>
      <c r="LYQ172" s="107"/>
      <c r="LYR172" s="108"/>
      <c r="LYS172" s="129"/>
      <c r="LYT172" s="130"/>
      <c r="LYU172" s="70"/>
      <c r="LYV172" s="104"/>
      <c r="LYW172" s="105"/>
      <c r="LYX172" s="106"/>
      <c r="LYY172" s="107"/>
      <c r="LYZ172" s="108"/>
      <c r="LZA172" s="129"/>
      <c r="LZB172" s="130"/>
      <c r="LZC172" s="70"/>
      <c r="LZD172" s="104"/>
      <c r="LZE172" s="105"/>
      <c r="LZF172" s="106"/>
      <c r="LZG172" s="107"/>
      <c r="LZH172" s="108"/>
      <c r="LZI172" s="129"/>
      <c r="LZJ172" s="130"/>
      <c r="LZK172" s="70"/>
      <c r="LZL172" s="104"/>
      <c r="LZM172" s="105"/>
      <c r="LZN172" s="106"/>
      <c r="LZO172" s="107"/>
      <c r="LZP172" s="108"/>
      <c r="LZQ172" s="129"/>
      <c r="LZR172" s="130"/>
      <c r="LZS172" s="70"/>
      <c r="LZT172" s="104"/>
      <c r="LZU172" s="105"/>
      <c r="LZV172" s="106"/>
      <c r="LZW172" s="107"/>
      <c r="LZX172" s="108"/>
      <c r="LZY172" s="129"/>
      <c r="LZZ172" s="130"/>
      <c r="MAA172" s="70"/>
      <c r="MAB172" s="104"/>
      <c r="MAC172" s="105"/>
      <c r="MAD172" s="106"/>
      <c r="MAE172" s="107"/>
      <c r="MAF172" s="108"/>
      <c r="MAG172" s="129"/>
      <c r="MAH172" s="130"/>
      <c r="MAI172" s="70"/>
      <c r="MAJ172" s="104"/>
      <c r="MAK172" s="105"/>
      <c r="MAL172" s="106"/>
      <c r="MAM172" s="107"/>
      <c r="MAN172" s="108"/>
      <c r="MAO172" s="129"/>
      <c r="MAP172" s="130"/>
      <c r="MAQ172" s="70"/>
      <c r="MAR172" s="104"/>
      <c r="MAS172" s="105"/>
      <c r="MAT172" s="106"/>
      <c r="MAU172" s="107"/>
      <c r="MAV172" s="108"/>
      <c r="MAW172" s="129"/>
      <c r="MAX172" s="130"/>
      <c r="MAY172" s="70"/>
      <c r="MAZ172" s="104"/>
      <c r="MBA172" s="105"/>
      <c r="MBB172" s="106"/>
      <c r="MBC172" s="107"/>
      <c r="MBD172" s="108"/>
      <c r="MBE172" s="129"/>
      <c r="MBF172" s="130"/>
      <c r="MBG172" s="70"/>
      <c r="MBH172" s="104"/>
      <c r="MBI172" s="105"/>
      <c r="MBJ172" s="106"/>
      <c r="MBK172" s="107"/>
      <c r="MBL172" s="108"/>
      <c r="MBM172" s="129"/>
      <c r="MBN172" s="130"/>
      <c r="MBO172" s="70"/>
      <c r="MBP172" s="104"/>
      <c r="MBQ172" s="105"/>
      <c r="MBR172" s="106"/>
      <c r="MBS172" s="107"/>
      <c r="MBT172" s="108"/>
      <c r="MBU172" s="129"/>
      <c r="MBV172" s="130"/>
      <c r="MBW172" s="70"/>
      <c r="MBX172" s="104"/>
      <c r="MBY172" s="105"/>
      <c r="MBZ172" s="106"/>
      <c r="MCA172" s="107"/>
      <c r="MCB172" s="108"/>
      <c r="MCC172" s="129"/>
      <c r="MCD172" s="130"/>
      <c r="MCE172" s="70"/>
      <c r="MCF172" s="104"/>
      <c r="MCG172" s="105"/>
      <c r="MCH172" s="106"/>
      <c r="MCI172" s="107"/>
      <c r="MCJ172" s="108"/>
      <c r="MCK172" s="129"/>
      <c r="MCL172" s="130"/>
      <c r="MCM172" s="70"/>
      <c r="MCN172" s="104"/>
      <c r="MCO172" s="105"/>
      <c r="MCP172" s="106"/>
      <c r="MCQ172" s="107"/>
      <c r="MCR172" s="108"/>
      <c r="MCS172" s="129"/>
      <c r="MCT172" s="130"/>
      <c r="MCU172" s="70"/>
      <c r="MCV172" s="104"/>
      <c r="MCW172" s="105"/>
      <c r="MCX172" s="106"/>
      <c r="MCY172" s="107"/>
      <c r="MCZ172" s="108"/>
      <c r="MDA172" s="129"/>
      <c r="MDB172" s="130"/>
      <c r="MDC172" s="70"/>
      <c r="MDD172" s="104"/>
      <c r="MDE172" s="105"/>
      <c r="MDF172" s="106"/>
      <c r="MDG172" s="107"/>
      <c r="MDH172" s="108"/>
      <c r="MDI172" s="129"/>
      <c r="MDJ172" s="130"/>
      <c r="MDK172" s="70"/>
      <c r="MDL172" s="104"/>
      <c r="MDM172" s="105"/>
      <c r="MDN172" s="106"/>
      <c r="MDO172" s="107"/>
      <c r="MDP172" s="108"/>
      <c r="MDQ172" s="129"/>
      <c r="MDR172" s="130"/>
      <c r="MDS172" s="70"/>
      <c r="MDT172" s="104"/>
      <c r="MDU172" s="105"/>
      <c r="MDV172" s="106"/>
      <c r="MDW172" s="107"/>
      <c r="MDX172" s="108"/>
      <c r="MDY172" s="129"/>
      <c r="MDZ172" s="130"/>
      <c r="MEA172" s="70"/>
      <c r="MEB172" s="104"/>
      <c r="MEC172" s="105"/>
      <c r="MED172" s="106"/>
      <c r="MEE172" s="107"/>
      <c r="MEF172" s="108"/>
      <c r="MEG172" s="129"/>
      <c r="MEH172" s="130"/>
      <c r="MEI172" s="70"/>
      <c r="MEJ172" s="104"/>
      <c r="MEK172" s="105"/>
      <c r="MEL172" s="106"/>
      <c r="MEM172" s="107"/>
      <c r="MEN172" s="108"/>
      <c r="MEO172" s="129"/>
      <c r="MEP172" s="130"/>
      <c r="MEQ172" s="70"/>
      <c r="MER172" s="104"/>
      <c r="MES172" s="105"/>
      <c r="MET172" s="106"/>
      <c r="MEU172" s="107"/>
      <c r="MEV172" s="108"/>
      <c r="MEW172" s="129"/>
      <c r="MEX172" s="130"/>
      <c r="MEY172" s="70"/>
      <c r="MEZ172" s="104"/>
      <c r="MFA172" s="105"/>
      <c r="MFB172" s="106"/>
      <c r="MFC172" s="107"/>
      <c r="MFD172" s="108"/>
      <c r="MFE172" s="129"/>
      <c r="MFF172" s="130"/>
      <c r="MFG172" s="70"/>
      <c r="MFH172" s="104"/>
      <c r="MFI172" s="105"/>
      <c r="MFJ172" s="106"/>
      <c r="MFK172" s="107"/>
      <c r="MFL172" s="108"/>
      <c r="MFM172" s="129"/>
      <c r="MFN172" s="130"/>
      <c r="MFO172" s="70"/>
      <c r="MFP172" s="104"/>
      <c r="MFQ172" s="105"/>
      <c r="MFR172" s="106"/>
      <c r="MFS172" s="107"/>
      <c r="MFT172" s="108"/>
      <c r="MFU172" s="129"/>
      <c r="MFV172" s="130"/>
      <c r="MFW172" s="70"/>
      <c r="MFX172" s="104"/>
      <c r="MFY172" s="105"/>
      <c r="MFZ172" s="106"/>
      <c r="MGA172" s="107"/>
      <c r="MGB172" s="108"/>
      <c r="MGC172" s="129"/>
      <c r="MGD172" s="130"/>
      <c r="MGE172" s="70"/>
      <c r="MGF172" s="104"/>
      <c r="MGG172" s="105"/>
      <c r="MGH172" s="106"/>
      <c r="MGI172" s="107"/>
      <c r="MGJ172" s="108"/>
      <c r="MGK172" s="129"/>
      <c r="MGL172" s="130"/>
      <c r="MGM172" s="70"/>
      <c r="MGN172" s="104"/>
      <c r="MGO172" s="105"/>
      <c r="MGP172" s="106"/>
      <c r="MGQ172" s="107"/>
      <c r="MGR172" s="108"/>
      <c r="MGS172" s="129"/>
      <c r="MGT172" s="130"/>
      <c r="MGU172" s="70"/>
      <c r="MGV172" s="104"/>
      <c r="MGW172" s="105"/>
      <c r="MGX172" s="106"/>
      <c r="MGY172" s="107"/>
      <c r="MGZ172" s="108"/>
      <c r="MHA172" s="129"/>
      <c r="MHB172" s="130"/>
      <c r="MHC172" s="70"/>
      <c r="MHD172" s="104"/>
      <c r="MHE172" s="105"/>
      <c r="MHF172" s="106"/>
      <c r="MHG172" s="107"/>
      <c r="MHH172" s="108"/>
      <c r="MHI172" s="129"/>
      <c r="MHJ172" s="130"/>
      <c r="MHK172" s="70"/>
      <c r="MHL172" s="104"/>
      <c r="MHM172" s="105"/>
      <c r="MHN172" s="106"/>
      <c r="MHO172" s="107"/>
      <c r="MHP172" s="108"/>
      <c r="MHQ172" s="129"/>
      <c r="MHR172" s="130"/>
      <c r="MHS172" s="70"/>
      <c r="MHT172" s="104"/>
      <c r="MHU172" s="105"/>
      <c r="MHV172" s="106"/>
      <c r="MHW172" s="107"/>
      <c r="MHX172" s="108"/>
      <c r="MHY172" s="129"/>
      <c r="MHZ172" s="130"/>
      <c r="MIA172" s="70"/>
      <c r="MIB172" s="104"/>
      <c r="MIC172" s="105"/>
      <c r="MID172" s="106"/>
      <c r="MIE172" s="107"/>
      <c r="MIF172" s="108"/>
      <c r="MIG172" s="129"/>
      <c r="MIH172" s="130"/>
      <c r="MII172" s="70"/>
      <c r="MIJ172" s="104"/>
      <c r="MIK172" s="105"/>
      <c r="MIL172" s="106"/>
      <c r="MIM172" s="107"/>
      <c r="MIN172" s="108"/>
      <c r="MIO172" s="129"/>
      <c r="MIP172" s="130"/>
      <c r="MIQ172" s="70"/>
      <c r="MIR172" s="104"/>
      <c r="MIS172" s="105"/>
      <c r="MIT172" s="106"/>
      <c r="MIU172" s="107"/>
      <c r="MIV172" s="108"/>
      <c r="MIW172" s="129"/>
      <c r="MIX172" s="130"/>
      <c r="MIY172" s="70"/>
      <c r="MIZ172" s="104"/>
      <c r="MJA172" s="105"/>
      <c r="MJB172" s="106"/>
      <c r="MJC172" s="107"/>
      <c r="MJD172" s="108"/>
      <c r="MJE172" s="129"/>
      <c r="MJF172" s="130"/>
      <c r="MJG172" s="70"/>
      <c r="MJH172" s="104"/>
      <c r="MJI172" s="105"/>
      <c r="MJJ172" s="106"/>
      <c r="MJK172" s="107"/>
      <c r="MJL172" s="108"/>
      <c r="MJM172" s="129"/>
      <c r="MJN172" s="130"/>
      <c r="MJO172" s="70"/>
      <c r="MJP172" s="104"/>
      <c r="MJQ172" s="105"/>
      <c r="MJR172" s="106"/>
      <c r="MJS172" s="107"/>
      <c r="MJT172" s="108"/>
      <c r="MJU172" s="129"/>
      <c r="MJV172" s="130"/>
      <c r="MJW172" s="70"/>
      <c r="MJX172" s="104"/>
      <c r="MJY172" s="105"/>
      <c r="MJZ172" s="106"/>
      <c r="MKA172" s="107"/>
      <c r="MKB172" s="108"/>
      <c r="MKC172" s="129"/>
      <c r="MKD172" s="130"/>
      <c r="MKE172" s="70"/>
      <c r="MKF172" s="104"/>
      <c r="MKG172" s="105"/>
      <c r="MKH172" s="106"/>
      <c r="MKI172" s="107"/>
      <c r="MKJ172" s="108"/>
      <c r="MKK172" s="129"/>
      <c r="MKL172" s="130"/>
      <c r="MKM172" s="70"/>
      <c r="MKN172" s="104"/>
      <c r="MKO172" s="105"/>
      <c r="MKP172" s="106"/>
      <c r="MKQ172" s="107"/>
      <c r="MKR172" s="108"/>
      <c r="MKS172" s="129"/>
      <c r="MKT172" s="130"/>
      <c r="MKU172" s="70"/>
      <c r="MKV172" s="104"/>
      <c r="MKW172" s="105"/>
      <c r="MKX172" s="106"/>
      <c r="MKY172" s="107"/>
      <c r="MKZ172" s="108"/>
      <c r="MLA172" s="129"/>
      <c r="MLB172" s="130"/>
      <c r="MLC172" s="70"/>
      <c r="MLD172" s="104"/>
      <c r="MLE172" s="105"/>
      <c r="MLF172" s="106"/>
      <c r="MLG172" s="107"/>
      <c r="MLH172" s="108"/>
      <c r="MLI172" s="129"/>
      <c r="MLJ172" s="130"/>
      <c r="MLK172" s="70"/>
      <c r="MLL172" s="104"/>
      <c r="MLM172" s="105"/>
      <c r="MLN172" s="106"/>
      <c r="MLO172" s="107"/>
      <c r="MLP172" s="108"/>
      <c r="MLQ172" s="129"/>
      <c r="MLR172" s="130"/>
      <c r="MLS172" s="70"/>
      <c r="MLT172" s="104"/>
      <c r="MLU172" s="105"/>
      <c r="MLV172" s="106"/>
      <c r="MLW172" s="107"/>
      <c r="MLX172" s="108"/>
      <c r="MLY172" s="129"/>
      <c r="MLZ172" s="130"/>
      <c r="MMA172" s="70"/>
      <c r="MMB172" s="104"/>
      <c r="MMC172" s="105"/>
      <c r="MMD172" s="106"/>
      <c r="MME172" s="107"/>
      <c r="MMF172" s="108"/>
      <c r="MMG172" s="129"/>
      <c r="MMH172" s="130"/>
      <c r="MMI172" s="70"/>
      <c r="MMJ172" s="104"/>
      <c r="MMK172" s="105"/>
      <c r="MML172" s="106"/>
      <c r="MMM172" s="107"/>
      <c r="MMN172" s="108"/>
      <c r="MMO172" s="129"/>
      <c r="MMP172" s="130"/>
      <c r="MMQ172" s="70"/>
      <c r="MMR172" s="104"/>
      <c r="MMS172" s="105"/>
      <c r="MMT172" s="106"/>
      <c r="MMU172" s="107"/>
      <c r="MMV172" s="108"/>
      <c r="MMW172" s="129"/>
      <c r="MMX172" s="130"/>
      <c r="MMY172" s="70"/>
      <c r="MMZ172" s="104"/>
      <c r="MNA172" s="105"/>
      <c r="MNB172" s="106"/>
      <c r="MNC172" s="107"/>
      <c r="MND172" s="108"/>
      <c r="MNE172" s="129"/>
      <c r="MNF172" s="130"/>
      <c r="MNG172" s="70"/>
      <c r="MNH172" s="104"/>
      <c r="MNI172" s="105"/>
      <c r="MNJ172" s="106"/>
      <c r="MNK172" s="107"/>
      <c r="MNL172" s="108"/>
      <c r="MNM172" s="129"/>
      <c r="MNN172" s="130"/>
      <c r="MNO172" s="70"/>
      <c r="MNP172" s="104"/>
      <c r="MNQ172" s="105"/>
      <c r="MNR172" s="106"/>
      <c r="MNS172" s="107"/>
      <c r="MNT172" s="108"/>
      <c r="MNU172" s="129"/>
      <c r="MNV172" s="130"/>
      <c r="MNW172" s="70"/>
      <c r="MNX172" s="104"/>
      <c r="MNY172" s="105"/>
      <c r="MNZ172" s="106"/>
      <c r="MOA172" s="107"/>
      <c r="MOB172" s="108"/>
      <c r="MOC172" s="129"/>
      <c r="MOD172" s="130"/>
      <c r="MOE172" s="70"/>
      <c r="MOF172" s="104"/>
      <c r="MOG172" s="105"/>
      <c r="MOH172" s="106"/>
      <c r="MOI172" s="107"/>
      <c r="MOJ172" s="108"/>
      <c r="MOK172" s="129"/>
      <c r="MOL172" s="130"/>
      <c r="MOM172" s="70"/>
      <c r="MON172" s="104"/>
      <c r="MOO172" s="105"/>
      <c r="MOP172" s="106"/>
      <c r="MOQ172" s="107"/>
      <c r="MOR172" s="108"/>
      <c r="MOS172" s="129"/>
      <c r="MOT172" s="130"/>
      <c r="MOU172" s="70"/>
      <c r="MOV172" s="104"/>
      <c r="MOW172" s="105"/>
      <c r="MOX172" s="106"/>
      <c r="MOY172" s="107"/>
      <c r="MOZ172" s="108"/>
      <c r="MPA172" s="129"/>
      <c r="MPB172" s="130"/>
      <c r="MPC172" s="70"/>
      <c r="MPD172" s="104"/>
      <c r="MPE172" s="105"/>
      <c r="MPF172" s="106"/>
      <c r="MPG172" s="107"/>
      <c r="MPH172" s="108"/>
      <c r="MPI172" s="129"/>
      <c r="MPJ172" s="130"/>
      <c r="MPK172" s="70"/>
      <c r="MPL172" s="104"/>
      <c r="MPM172" s="105"/>
      <c r="MPN172" s="106"/>
      <c r="MPO172" s="107"/>
      <c r="MPP172" s="108"/>
      <c r="MPQ172" s="129"/>
      <c r="MPR172" s="130"/>
      <c r="MPS172" s="70"/>
      <c r="MPT172" s="104"/>
      <c r="MPU172" s="105"/>
      <c r="MPV172" s="106"/>
      <c r="MPW172" s="107"/>
      <c r="MPX172" s="108"/>
      <c r="MPY172" s="129"/>
      <c r="MPZ172" s="130"/>
      <c r="MQA172" s="70"/>
      <c r="MQB172" s="104"/>
      <c r="MQC172" s="105"/>
      <c r="MQD172" s="106"/>
      <c r="MQE172" s="107"/>
      <c r="MQF172" s="108"/>
      <c r="MQG172" s="129"/>
      <c r="MQH172" s="130"/>
      <c r="MQI172" s="70"/>
      <c r="MQJ172" s="104"/>
      <c r="MQK172" s="105"/>
      <c r="MQL172" s="106"/>
      <c r="MQM172" s="107"/>
      <c r="MQN172" s="108"/>
      <c r="MQO172" s="129"/>
      <c r="MQP172" s="130"/>
      <c r="MQQ172" s="70"/>
      <c r="MQR172" s="104"/>
      <c r="MQS172" s="105"/>
      <c r="MQT172" s="106"/>
      <c r="MQU172" s="107"/>
      <c r="MQV172" s="108"/>
      <c r="MQW172" s="129"/>
      <c r="MQX172" s="130"/>
      <c r="MQY172" s="70"/>
      <c r="MQZ172" s="104"/>
      <c r="MRA172" s="105"/>
      <c r="MRB172" s="106"/>
      <c r="MRC172" s="107"/>
      <c r="MRD172" s="108"/>
      <c r="MRE172" s="129"/>
      <c r="MRF172" s="130"/>
      <c r="MRG172" s="70"/>
      <c r="MRH172" s="104"/>
      <c r="MRI172" s="105"/>
      <c r="MRJ172" s="106"/>
      <c r="MRK172" s="107"/>
      <c r="MRL172" s="108"/>
      <c r="MRM172" s="129"/>
      <c r="MRN172" s="130"/>
      <c r="MRO172" s="70"/>
      <c r="MRP172" s="104"/>
      <c r="MRQ172" s="105"/>
      <c r="MRR172" s="106"/>
      <c r="MRS172" s="107"/>
      <c r="MRT172" s="108"/>
      <c r="MRU172" s="129"/>
      <c r="MRV172" s="130"/>
      <c r="MRW172" s="70"/>
      <c r="MRX172" s="104"/>
      <c r="MRY172" s="105"/>
      <c r="MRZ172" s="106"/>
      <c r="MSA172" s="107"/>
      <c r="MSB172" s="108"/>
      <c r="MSC172" s="129"/>
      <c r="MSD172" s="130"/>
      <c r="MSE172" s="70"/>
      <c r="MSF172" s="104"/>
      <c r="MSG172" s="105"/>
      <c r="MSH172" s="106"/>
      <c r="MSI172" s="107"/>
      <c r="MSJ172" s="108"/>
      <c r="MSK172" s="129"/>
      <c r="MSL172" s="130"/>
      <c r="MSM172" s="70"/>
      <c r="MSN172" s="104"/>
      <c r="MSO172" s="105"/>
      <c r="MSP172" s="106"/>
      <c r="MSQ172" s="107"/>
      <c r="MSR172" s="108"/>
      <c r="MSS172" s="129"/>
      <c r="MST172" s="130"/>
      <c r="MSU172" s="70"/>
      <c r="MSV172" s="104"/>
      <c r="MSW172" s="105"/>
      <c r="MSX172" s="106"/>
      <c r="MSY172" s="107"/>
      <c r="MSZ172" s="108"/>
      <c r="MTA172" s="129"/>
      <c r="MTB172" s="130"/>
      <c r="MTC172" s="70"/>
      <c r="MTD172" s="104"/>
      <c r="MTE172" s="105"/>
      <c r="MTF172" s="106"/>
      <c r="MTG172" s="107"/>
      <c r="MTH172" s="108"/>
      <c r="MTI172" s="129"/>
      <c r="MTJ172" s="130"/>
      <c r="MTK172" s="70"/>
      <c r="MTL172" s="104"/>
      <c r="MTM172" s="105"/>
      <c r="MTN172" s="106"/>
      <c r="MTO172" s="107"/>
      <c r="MTP172" s="108"/>
      <c r="MTQ172" s="129"/>
      <c r="MTR172" s="130"/>
      <c r="MTS172" s="70"/>
      <c r="MTT172" s="104"/>
      <c r="MTU172" s="105"/>
      <c r="MTV172" s="106"/>
      <c r="MTW172" s="107"/>
      <c r="MTX172" s="108"/>
      <c r="MTY172" s="129"/>
      <c r="MTZ172" s="130"/>
      <c r="MUA172" s="70"/>
      <c r="MUB172" s="104"/>
      <c r="MUC172" s="105"/>
      <c r="MUD172" s="106"/>
      <c r="MUE172" s="107"/>
      <c r="MUF172" s="108"/>
      <c r="MUG172" s="129"/>
      <c r="MUH172" s="130"/>
      <c r="MUI172" s="70"/>
      <c r="MUJ172" s="104"/>
      <c r="MUK172" s="105"/>
      <c r="MUL172" s="106"/>
      <c r="MUM172" s="107"/>
      <c r="MUN172" s="108"/>
      <c r="MUO172" s="129"/>
      <c r="MUP172" s="130"/>
      <c r="MUQ172" s="70"/>
      <c r="MUR172" s="104"/>
      <c r="MUS172" s="105"/>
      <c r="MUT172" s="106"/>
      <c r="MUU172" s="107"/>
      <c r="MUV172" s="108"/>
      <c r="MUW172" s="129"/>
      <c r="MUX172" s="130"/>
      <c r="MUY172" s="70"/>
      <c r="MUZ172" s="104"/>
      <c r="MVA172" s="105"/>
      <c r="MVB172" s="106"/>
      <c r="MVC172" s="107"/>
      <c r="MVD172" s="108"/>
      <c r="MVE172" s="129"/>
      <c r="MVF172" s="130"/>
      <c r="MVG172" s="70"/>
      <c r="MVH172" s="104"/>
      <c r="MVI172" s="105"/>
      <c r="MVJ172" s="106"/>
      <c r="MVK172" s="107"/>
      <c r="MVL172" s="108"/>
      <c r="MVM172" s="129"/>
      <c r="MVN172" s="130"/>
      <c r="MVO172" s="70"/>
      <c r="MVP172" s="104"/>
      <c r="MVQ172" s="105"/>
      <c r="MVR172" s="106"/>
      <c r="MVS172" s="107"/>
      <c r="MVT172" s="108"/>
      <c r="MVU172" s="129"/>
      <c r="MVV172" s="130"/>
      <c r="MVW172" s="70"/>
      <c r="MVX172" s="104"/>
      <c r="MVY172" s="105"/>
      <c r="MVZ172" s="106"/>
      <c r="MWA172" s="107"/>
      <c r="MWB172" s="108"/>
      <c r="MWC172" s="129"/>
      <c r="MWD172" s="130"/>
      <c r="MWE172" s="70"/>
      <c r="MWF172" s="104"/>
      <c r="MWG172" s="105"/>
      <c r="MWH172" s="106"/>
      <c r="MWI172" s="107"/>
      <c r="MWJ172" s="108"/>
      <c r="MWK172" s="129"/>
      <c r="MWL172" s="130"/>
      <c r="MWM172" s="70"/>
      <c r="MWN172" s="104"/>
      <c r="MWO172" s="105"/>
      <c r="MWP172" s="106"/>
      <c r="MWQ172" s="107"/>
      <c r="MWR172" s="108"/>
      <c r="MWS172" s="129"/>
      <c r="MWT172" s="130"/>
      <c r="MWU172" s="70"/>
      <c r="MWV172" s="104"/>
      <c r="MWW172" s="105"/>
      <c r="MWX172" s="106"/>
      <c r="MWY172" s="107"/>
      <c r="MWZ172" s="108"/>
      <c r="MXA172" s="129"/>
      <c r="MXB172" s="130"/>
      <c r="MXC172" s="70"/>
      <c r="MXD172" s="104"/>
      <c r="MXE172" s="105"/>
      <c r="MXF172" s="106"/>
      <c r="MXG172" s="107"/>
      <c r="MXH172" s="108"/>
      <c r="MXI172" s="129"/>
      <c r="MXJ172" s="130"/>
      <c r="MXK172" s="70"/>
      <c r="MXL172" s="104"/>
      <c r="MXM172" s="105"/>
      <c r="MXN172" s="106"/>
      <c r="MXO172" s="107"/>
      <c r="MXP172" s="108"/>
      <c r="MXQ172" s="129"/>
      <c r="MXR172" s="130"/>
      <c r="MXS172" s="70"/>
      <c r="MXT172" s="104"/>
      <c r="MXU172" s="105"/>
      <c r="MXV172" s="106"/>
      <c r="MXW172" s="107"/>
      <c r="MXX172" s="108"/>
      <c r="MXY172" s="129"/>
      <c r="MXZ172" s="130"/>
      <c r="MYA172" s="70"/>
      <c r="MYB172" s="104"/>
      <c r="MYC172" s="105"/>
      <c r="MYD172" s="106"/>
      <c r="MYE172" s="107"/>
      <c r="MYF172" s="108"/>
      <c r="MYG172" s="129"/>
      <c r="MYH172" s="130"/>
      <c r="MYI172" s="70"/>
      <c r="MYJ172" s="104"/>
      <c r="MYK172" s="105"/>
      <c r="MYL172" s="106"/>
      <c r="MYM172" s="107"/>
      <c r="MYN172" s="108"/>
      <c r="MYO172" s="129"/>
      <c r="MYP172" s="130"/>
      <c r="MYQ172" s="70"/>
      <c r="MYR172" s="104"/>
      <c r="MYS172" s="105"/>
      <c r="MYT172" s="106"/>
      <c r="MYU172" s="107"/>
      <c r="MYV172" s="108"/>
      <c r="MYW172" s="129"/>
      <c r="MYX172" s="130"/>
      <c r="MYY172" s="70"/>
      <c r="MYZ172" s="104"/>
      <c r="MZA172" s="105"/>
      <c r="MZB172" s="106"/>
      <c r="MZC172" s="107"/>
      <c r="MZD172" s="108"/>
      <c r="MZE172" s="129"/>
      <c r="MZF172" s="130"/>
      <c r="MZG172" s="70"/>
      <c r="MZH172" s="104"/>
      <c r="MZI172" s="105"/>
      <c r="MZJ172" s="106"/>
      <c r="MZK172" s="107"/>
      <c r="MZL172" s="108"/>
      <c r="MZM172" s="129"/>
      <c r="MZN172" s="130"/>
      <c r="MZO172" s="70"/>
      <c r="MZP172" s="104"/>
      <c r="MZQ172" s="105"/>
      <c r="MZR172" s="106"/>
      <c r="MZS172" s="107"/>
      <c r="MZT172" s="108"/>
      <c r="MZU172" s="129"/>
      <c r="MZV172" s="130"/>
      <c r="MZW172" s="70"/>
      <c r="MZX172" s="104"/>
      <c r="MZY172" s="105"/>
      <c r="MZZ172" s="106"/>
      <c r="NAA172" s="107"/>
      <c r="NAB172" s="108"/>
      <c r="NAC172" s="129"/>
      <c r="NAD172" s="130"/>
      <c r="NAE172" s="70"/>
      <c r="NAF172" s="104"/>
      <c r="NAG172" s="105"/>
      <c r="NAH172" s="106"/>
      <c r="NAI172" s="107"/>
      <c r="NAJ172" s="108"/>
      <c r="NAK172" s="129"/>
      <c r="NAL172" s="130"/>
      <c r="NAM172" s="70"/>
      <c r="NAN172" s="104"/>
      <c r="NAO172" s="105"/>
      <c r="NAP172" s="106"/>
      <c r="NAQ172" s="107"/>
      <c r="NAR172" s="108"/>
      <c r="NAS172" s="129"/>
      <c r="NAT172" s="130"/>
      <c r="NAU172" s="70"/>
      <c r="NAV172" s="104"/>
      <c r="NAW172" s="105"/>
      <c r="NAX172" s="106"/>
      <c r="NAY172" s="107"/>
      <c r="NAZ172" s="108"/>
      <c r="NBA172" s="129"/>
      <c r="NBB172" s="130"/>
      <c r="NBC172" s="70"/>
      <c r="NBD172" s="104"/>
      <c r="NBE172" s="105"/>
      <c r="NBF172" s="106"/>
      <c r="NBG172" s="107"/>
      <c r="NBH172" s="108"/>
      <c r="NBI172" s="129"/>
      <c r="NBJ172" s="130"/>
      <c r="NBK172" s="70"/>
      <c r="NBL172" s="104"/>
      <c r="NBM172" s="105"/>
      <c r="NBN172" s="106"/>
      <c r="NBO172" s="107"/>
      <c r="NBP172" s="108"/>
      <c r="NBQ172" s="129"/>
      <c r="NBR172" s="130"/>
      <c r="NBS172" s="70"/>
      <c r="NBT172" s="104"/>
      <c r="NBU172" s="105"/>
      <c r="NBV172" s="106"/>
      <c r="NBW172" s="107"/>
      <c r="NBX172" s="108"/>
      <c r="NBY172" s="129"/>
      <c r="NBZ172" s="130"/>
      <c r="NCA172" s="70"/>
      <c r="NCB172" s="104"/>
      <c r="NCC172" s="105"/>
      <c r="NCD172" s="106"/>
      <c r="NCE172" s="107"/>
      <c r="NCF172" s="108"/>
      <c r="NCG172" s="129"/>
      <c r="NCH172" s="130"/>
      <c r="NCI172" s="70"/>
      <c r="NCJ172" s="104"/>
      <c r="NCK172" s="105"/>
      <c r="NCL172" s="106"/>
      <c r="NCM172" s="107"/>
      <c r="NCN172" s="108"/>
      <c r="NCO172" s="129"/>
      <c r="NCP172" s="130"/>
      <c r="NCQ172" s="70"/>
      <c r="NCR172" s="104"/>
      <c r="NCS172" s="105"/>
      <c r="NCT172" s="106"/>
      <c r="NCU172" s="107"/>
      <c r="NCV172" s="108"/>
      <c r="NCW172" s="129"/>
      <c r="NCX172" s="130"/>
      <c r="NCY172" s="70"/>
      <c r="NCZ172" s="104"/>
      <c r="NDA172" s="105"/>
      <c r="NDB172" s="106"/>
      <c r="NDC172" s="107"/>
      <c r="NDD172" s="108"/>
      <c r="NDE172" s="129"/>
      <c r="NDF172" s="130"/>
      <c r="NDG172" s="70"/>
      <c r="NDH172" s="104"/>
      <c r="NDI172" s="105"/>
      <c r="NDJ172" s="106"/>
      <c r="NDK172" s="107"/>
      <c r="NDL172" s="108"/>
      <c r="NDM172" s="129"/>
      <c r="NDN172" s="130"/>
      <c r="NDO172" s="70"/>
      <c r="NDP172" s="104"/>
      <c r="NDQ172" s="105"/>
      <c r="NDR172" s="106"/>
      <c r="NDS172" s="107"/>
      <c r="NDT172" s="108"/>
      <c r="NDU172" s="129"/>
      <c r="NDV172" s="130"/>
      <c r="NDW172" s="70"/>
      <c r="NDX172" s="104"/>
      <c r="NDY172" s="105"/>
      <c r="NDZ172" s="106"/>
      <c r="NEA172" s="107"/>
      <c r="NEB172" s="108"/>
      <c r="NEC172" s="129"/>
      <c r="NED172" s="130"/>
      <c r="NEE172" s="70"/>
      <c r="NEF172" s="104"/>
      <c r="NEG172" s="105"/>
      <c r="NEH172" s="106"/>
      <c r="NEI172" s="107"/>
      <c r="NEJ172" s="108"/>
      <c r="NEK172" s="129"/>
      <c r="NEL172" s="130"/>
      <c r="NEM172" s="70"/>
      <c r="NEN172" s="104"/>
      <c r="NEO172" s="105"/>
      <c r="NEP172" s="106"/>
      <c r="NEQ172" s="107"/>
      <c r="NER172" s="108"/>
      <c r="NES172" s="129"/>
      <c r="NET172" s="130"/>
      <c r="NEU172" s="70"/>
      <c r="NEV172" s="104"/>
      <c r="NEW172" s="105"/>
      <c r="NEX172" s="106"/>
      <c r="NEY172" s="107"/>
      <c r="NEZ172" s="108"/>
      <c r="NFA172" s="129"/>
      <c r="NFB172" s="130"/>
      <c r="NFC172" s="70"/>
      <c r="NFD172" s="104"/>
      <c r="NFE172" s="105"/>
      <c r="NFF172" s="106"/>
      <c r="NFG172" s="107"/>
      <c r="NFH172" s="108"/>
      <c r="NFI172" s="129"/>
      <c r="NFJ172" s="130"/>
      <c r="NFK172" s="70"/>
      <c r="NFL172" s="104"/>
      <c r="NFM172" s="105"/>
      <c r="NFN172" s="106"/>
      <c r="NFO172" s="107"/>
      <c r="NFP172" s="108"/>
      <c r="NFQ172" s="129"/>
      <c r="NFR172" s="130"/>
      <c r="NFS172" s="70"/>
      <c r="NFT172" s="104"/>
      <c r="NFU172" s="105"/>
      <c r="NFV172" s="106"/>
      <c r="NFW172" s="107"/>
      <c r="NFX172" s="108"/>
      <c r="NFY172" s="129"/>
      <c r="NFZ172" s="130"/>
      <c r="NGA172" s="70"/>
      <c r="NGB172" s="104"/>
      <c r="NGC172" s="105"/>
      <c r="NGD172" s="106"/>
      <c r="NGE172" s="107"/>
      <c r="NGF172" s="108"/>
      <c r="NGG172" s="129"/>
      <c r="NGH172" s="130"/>
      <c r="NGI172" s="70"/>
      <c r="NGJ172" s="104"/>
      <c r="NGK172" s="105"/>
      <c r="NGL172" s="106"/>
      <c r="NGM172" s="107"/>
      <c r="NGN172" s="108"/>
      <c r="NGO172" s="129"/>
      <c r="NGP172" s="130"/>
      <c r="NGQ172" s="70"/>
      <c r="NGR172" s="104"/>
      <c r="NGS172" s="105"/>
      <c r="NGT172" s="106"/>
      <c r="NGU172" s="107"/>
      <c r="NGV172" s="108"/>
      <c r="NGW172" s="129"/>
      <c r="NGX172" s="130"/>
      <c r="NGY172" s="70"/>
      <c r="NGZ172" s="104"/>
      <c r="NHA172" s="105"/>
      <c r="NHB172" s="106"/>
      <c r="NHC172" s="107"/>
      <c r="NHD172" s="108"/>
      <c r="NHE172" s="129"/>
      <c r="NHF172" s="130"/>
      <c r="NHG172" s="70"/>
      <c r="NHH172" s="104"/>
      <c r="NHI172" s="105"/>
      <c r="NHJ172" s="106"/>
      <c r="NHK172" s="107"/>
      <c r="NHL172" s="108"/>
      <c r="NHM172" s="129"/>
      <c r="NHN172" s="130"/>
      <c r="NHO172" s="70"/>
      <c r="NHP172" s="104"/>
      <c r="NHQ172" s="105"/>
      <c r="NHR172" s="106"/>
      <c r="NHS172" s="107"/>
      <c r="NHT172" s="108"/>
      <c r="NHU172" s="129"/>
      <c r="NHV172" s="130"/>
      <c r="NHW172" s="70"/>
      <c r="NHX172" s="104"/>
      <c r="NHY172" s="105"/>
      <c r="NHZ172" s="106"/>
      <c r="NIA172" s="107"/>
      <c r="NIB172" s="108"/>
      <c r="NIC172" s="129"/>
      <c r="NID172" s="130"/>
      <c r="NIE172" s="70"/>
      <c r="NIF172" s="104"/>
      <c r="NIG172" s="105"/>
      <c r="NIH172" s="106"/>
      <c r="NII172" s="107"/>
      <c r="NIJ172" s="108"/>
      <c r="NIK172" s="129"/>
      <c r="NIL172" s="130"/>
      <c r="NIM172" s="70"/>
      <c r="NIN172" s="104"/>
      <c r="NIO172" s="105"/>
      <c r="NIP172" s="106"/>
      <c r="NIQ172" s="107"/>
      <c r="NIR172" s="108"/>
      <c r="NIS172" s="129"/>
      <c r="NIT172" s="130"/>
      <c r="NIU172" s="70"/>
      <c r="NIV172" s="104"/>
      <c r="NIW172" s="105"/>
      <c r="NIX172" s="106"/>
      <c r="NIY172" s="107"/>
      <c r="NIZ172" s="108"/>
      <c r="NJA172" s="129"/>
      <c r="NJB172" s="130"/>
      <c r="NJC172" s="70"/>
      <c r="NJD172" s="104"/>
      <c r="NJE172" s="105"/>
      <c r="NJF172" s="106"/>
      <c r="NJG172" s="107"/>
      <c r="NJH172" s="108"/>
      <c r="NJI172" s="129"/>
      <c r="NJJ172" s="130"/>
      <c r="NJK172" s="70"/>
      <c r="NJL172" s="104"/>
      <c r="NJM172" s="105"/>
      <c r="NJN172" s="106"/>
      <c r="NJO172" s="107"/>
      <c r="NJP172" s="108"/>
      <c r="NJQ172" s="129"/>
      <c r="NJR172" s="130"/>
      <c r="NJS172" s="70"/>
      <c r="NJT172" s="104"/>
      <c r="NJU172" s="105"/>
      <c r="NJV172" s="106"/>
      <c r="NJW172" s="107"/>
      <c r="NJX172" s="108"/>
      <c r="NJY172" s="129"/>
      <c r="NJZ172" s="130"/>
      <c r="NKA172" s="70"/>
      <c r="NKB172" s="104"/>
      <c r="NKC172" s="105"/>
      <c r="NKD172" s="106"/>
      <c r="NKE172" s="107"/>
      <c r="NKF172" s="108"/>
      <c r="NKG172" s="129"/>
      <c r="NKH172" s="130"/>
      <c r="NKI172" s="70"/>
      <c r="NKJ172" s="104"/>
      <c r="NKK172" s="105"/>
      <c r="NKL172" s="106"/>
      <c r="NKM172" s="107"/>
      <c r="NKN172" s="108"/>
      <c r="NKO172" s="129"/>
      <c r="NKP172" s="130"/>
      <c r="NKQ172" s="70"/>
      <c r="NKR172" s="104"/>
      <c r="NKS172" s="105"/>
      <c r="NKT172" s="106"/>
      <c r="NKU172" s="107"/>
      <c r="NKV172" s="108"/>
      <c r="NKW172" s="129"/>
      <c r="NKX172" s="130"/>
      <c r="NKY172" s="70"/>
      <c r="NKZ172" s="104"/>
      <c r="NLA172" s="105"/>
      <c r="NLB172" s="106"/>
      <c r="NLC172" s="107"/>
      <c r="NLD172" s="108"/>
      <c r="NLE172" s="129"/>
      <c r="NLF172" s="130"/>
      <c r="NLG172" s="70"/>
      <c r="NLH172" s="104"/>
      <c r="NLI172" s="105"/>
      <c r="NLJ172" s="106"/>
      <c r="NLK172" s="107"/>
      <c r="NLL172" s="108"/>
      <c r="NLM172" s="129"/>
      <c r="NLN172" s="130"/>
      <c r="NLO172" s="70"/>
      <c r="NLP172" s="104"/>
      <c r="NLQ172" s="105"/>
      <c r="NLR172" s="106"/>
      <c r="NLS172" s="107"/>
      <c r="NLT172" s="108"/>
      <c r="NLU172" s="129"/>
      <c r="NLV172" s="130"/>
      <c r="NLW172" s="70"/>
      <c r="NLX172" s="104"/>
      <c r="NLY172" s="105"/>
      <c r="NLZ172" s="106"/>
      <c r="NMA172" s="107"/>
      <c r="NMB172" s="108"/>
      <c r="NMC172" s="129"/>
      <c r="NMD172" s="130"/>
      <c r="NME172" s="70"/>
      <c r="NMF172" s="104"/>
      <c r="NMG172" s="105"/>
      <c r="NMH172" s="106"/>
      <c r="NMI172" s="107"/>
      <c r="NMJ172" s="108"/>
      <c r="NMK172" s="129"/>
      <c r="NML172" s="130"/>
      <c r="NMM172" s="70"/>
      <c r="NMN172" s="104"/>
      <c r="NMO172" s="105"/>
      <c r="NMP172" s="106"/>
      <c r="NMQ172" s="107"/>
      <c r="NMR172" s="108"/>
      <c r="NMS172" s="129"/>
      <c r="NMT172" s="130"/>
      <c r="NMU172" s="70"/>
      <c r="NMV172" s="104"/>
      <c r="NMW172" s="105"/>
      <c r="NMX172" s="106"/>
      <c r="NMY172" s="107"/>
      <c r="NMZ172" s="108"/>
      <c r="NNA172" s="129"/>
      <c r="NNB172" s="130"/>
      <c r="NNC172" s="70"/>
      <c r="NND172" s="104"/>
      <c r="NNE172" s="105"/>
      <c r="NNF172" s="106"/>
      <c r="NNG172" s="107"/>
      <c r="NNH172" s="108"/>
      <c r="NNI172" s="129"/>
      <c r="NNJ172" s="130"/>
      <c r="NNK172" s="70"/>
      <c r="NNL172" s="104"/>
      <c r="NNM172" s="105"/>
      <c r="NNN172" s="106"/>
      <c r="NNO172" s="107"/>
      <c r="NNP172" s="108"/>
      <c r="NNQ172" s="129"/>
      <c r="NNR172" s="130"/>
      <c r="NNS172" s="70"/>
      <c r="NNT172" s="104"/>
      <c r="NNU172" s="105"/>
      <c r="NNV172" s="106"/>
      <c r="NNW172" s="107"/>
      <c r="NNX172" s="108"/>
      <c r="NNY172" s="129"/>
      <c r="NNZ172" s="130"/>
      <c r="NOA172" s="70"/>
      <c r="NOB172" s="104"/>
      <c r="NOC172" s="105"/>
      <c r="NOD172" s="106"/>
      <c r="NOE172" s="107"/>
      <c r="NOF172" s="108"/>
      <c r="NOG172" s="129"/>
      <c r="NOH172" s="130"/>
      <c r="NOI172" s="70"/>
      <c r="NOJ172" s="104"/>
      <c r="NOK172" s="105"/>
      <c r="NOL172" s="106"/>
      <c r="NOM172" s="107"/>
      <c r="NON172" s="108"/>
      <c r="NOO172" s="129"/>
      <c r="NOP172" s="130"/>
      <c r="NOQ172" s="70"/>
      <c r="NOR172" s="104"/>
      <c r="NOS172" s="105"/>
      <c r="NOT172" s="106"/>
      <c r="NOU172" s="107"/>
      <c r="NOV172" s="108"/>
      <c r="NOW172" s="129"/>
      <c r="NOX172" s="130"/>
      <c r="NOY172" s="70"/>
      <c r="NOZ172" s="104"/>
      <c r="NPA172" s="105"/>
      <c r="NPB172" s="106"/>
      <c r="NPC172" s="107"/>
      <c r="NPD172" s="108"/>
      <c r="NPE172" s="129"/>
      <c r="NPF172" s="130"/>
      <c r="NPG172" s="70"/>
      <c r="NPH172" s="104"/>
      <c r="NPI172" s="105"/>
      <c r="NPJ172" s="106"/>
      <c r="NPK172" s="107"/>
      <c r="NPL172" s="108"/>
      <c r="NPM172" s="129"/>
      <c r="NPN172" s="130"/>
      <c r="NPO172" s="70"/>
      <c r="NPP172" s="104"/>
      <c r="NPQ172" s="105"/>
      <c r="NPR172" s="106"/>
      <c r="NPS172" s="107"/>
      <c r="NPT172" s="108"/>
      <c r="NPU172" s="129"/>
      <c r="NPV172" s="130"/>
      <c r="NPW172" s="70"/>
      <c r="NPX172" s="104"/>
      <c r="NPY172" s="105"/>
      <c r="NPZ172" s="106"/>
      <c r="NQA172" s="107"/>
      <c r="NQB172" s="108"/>
      <c r="NQC172" s="129"/>
      <c r="NQD172" s="130"/>
      <c r="NQE172" s="70"/>
      <c r="NQF172" s="104"/>
      <c r="NQG172" s="105"/>
      <c r="NQH172" s="106"/>
      <c r="NQI172" s="107"/>
      <c r="NQJ172" s="108"/>
      <c r="NQK172" s="129"/>
      <c r="NQL172" s="130"/>
      <c r="NQM172" s="70"/>
      <c r="NQN172" s="104"/>
      <c r="NQO172" s="105"/>
      <c r="NQP172" s="106"/>
      <c r="NQQ172" s="107"/>
      <c r="NQR172" s="108"/>
      <c r="NQS172" s="129"/>
      <c r="NQT172" s="130"/>
      <c r="NQU172" s="70"/>
      <c r="NQV172" s="104"/>
      <c r="NQW172" s="105"/>
      <c r="NQX172" s="106"/>
      <c r="NQY172" s="107"/>
      <c r="NQZ172" s="108"/>
      <c r="NRA172" s="129"/>
      <c r="NRB172" s="130"/>
      <c r="NRC172" s="70"/>
      <c r="NRD172" s="104"/>
      <c r="NRE172" s="105"/>
      <c r="NRF172" s="106"/>
      <c r="NRG172" s="107"/>
      <c r="NRH172" s="108"/>
      <c r="NRI172" s="129"/>
      <c r="NRJ172" s="130"/>
      <c r="NRK172" s="70"/>
      <c r="NRL172" s="104"/>
      <c r="NRM172" s="105"/>
      <c r="NRN172" s="106"/>
      <c r="NRO172" s="107"/>
      <c r="NRP172" s="108"/>
      <c r="NRQ172" s="129"/>
      <c r="NRR172" s="130"/>
      <c r="NRS172" s="70"/>
      <c r="NRT172" s="104"/>
      <c r="NRU172" s="105"/>
      <c r="NRV172" s="106"/>
      <c r="NRW172" s="107"/>
      <c r="NRX172" s="108"/>
      <c r="NRY172" s="129"/>
      <c r="NRZ172" s="130"/>
      <c r="NSA172" s="70"/>
      <c r="NSB172" s="104"/>
      <c r="NSC172" s="105"/>
      <c r="NSD172" s="106"/>
      <c r="NSE172" s="107"/>
      <c r="NSF172" s="108"/>
      <c r="NSG172" s="129"/>
      <c r="NSH172" s="130"/>
      <c r="NSI172" s="70"/>
      <c r="NSJ172" s="104"/>
      <c r="NSK172" s="105"/>
      <c r="NSL172" s="106"/>
      <c r="NSM172" s="107"/>
      <c r="NSN172" s="108"/>
      <c r="NSO172" s="129"/>
      <c r="NSP172" s="130"/>
      <c r="NSQ172" s="70"/>
      <c r="NSR172" s="104"/>
      <c r="NSS172" s="105"/>
      <c r="NST172" s="106"/>
      <c r="NSU172" s="107"/>
      <c r="NSV172" s="108"/>
      <c r="NSW172" s="129"/>
      <c r="NSX172" s="130"/>
      <c r="NSY172" s="70"/>
      <c r="NSZ172" s="104"/>
      <c r="NTA172" s="105"/>
      <c r="NTB172" s="106"/>
      <c r="NTC172" s="107"/>
      <c r="NTD172" s="108"/>
      <c r="NTE172" s="129"/>
      <c r="NTF172" s="130"/>
      <c r="NTG172" s="70"/>
      <c r="NTH172" s="104"/>
      <c r="NTI172" s="105"/>
      <c r="NTJ172" s="106"/>
      <c r="NTK172" s="107"/>
      <c r="NTL172" s="108"/>
      <c r="NTM172" s="129"/>
      <c r="NTN172" s="130"/>
      <c r="NTO172" s="70"/>
      <c r="NTP172" s="104"/>
      <c r="NTQ172" s="105"/>
      <c r="NTR172" s="106"/>
      <c r="NTS172" s="107"/>
      <c r="NTT172" s="108"/>
      <c r="NTU172" s="129"/>
      <c r="NTV172" s="130"/>
      <c r="NTW172" s="70"/>
      <c r="NTX172" s="104"/>
      <c r="NTY172" s="105"/>
      <c r="NTZ172" s="106"/>
      <c r="NUA172" s="107"/>
      <c r="NUB172" s="108"/>
      <c r="NUC172" s="129"/>
      <c r="NUD172" s="130"/>
      <c r="NUE172" s="70"/>
      <c r="NUF172" s="104"/>
      <c r="NUG172" s="105"/>
      <c r="NUH172" s="106"/>
      <c r="NUI172" s="107"/>
      <c r="NUJ172" s="108"/>
      <c r="NUK172" s="129"/>
      <c r="NUL172" s="130"/>
      <c r="NUM172" s="70"/>
      <c r="NUN172" s="104"/>
      <c r="NUO172" s="105"/>
      <c r="NUP172" s="106"/>
      <c r="NUQ172" s="107"/>
      <c r="NUR172" s="108"/>
      <c r="NUS172" s="129"/>
      <c r="NUT172" s="130"/>
      <c r="NUU172" s="70"/>
      <c r="NUV172" s="104"/>
      <c r="NUW172" s="105"/>
      <c r="NUX172" s="106"/>
      <c r="NUY172" s="107"/>
      <c r="NUZ172" s="108"/>
      <c r="NVA172" s="129"/>
      <c r="NVB172" s="130"/>
      <c r="NVC172" s="70"/>
      <c r="NVD172" s="104"/>
      <c r="NVE172" s="105"/>
      <c r="NVF172" s="106"/>
      <c r="NVG172" s="107"/>
      <c r="NVH172" s="108"/>
      <c r="NVI172" s="129"/>
      <c r="NVJ172" s="130"/>
      <c r="NVK172" s="70"/>
      <c r="NVL172" s="104"/>
      <c r="NVM172" s="105"/>
      <c r="NVN172" s="106"/>
      <c r="NVO172" s="107"/>
      <c r="NVP172" s="108"/>
      <c r="NVQ172" s="129"/>
      <c r="NVR172" s="130"/>
      <c r="NVS172" s="70"/>
      <c r="NVT172" s="104"/>
      <c r="NVU172" s="105"/>
      <c r="NVV172" s="106"/>
      <c r="NVW172" s="107"/>
      <c r="NVX172" s="108"/>
      <c r="NVY172" s="129"/>
      <c r="NVZ172" s="130"/>
      <c r="NWA172" s="70"/>
      <c r="NWB172" s="104"/>
      <c r="NWC172" s="105"/>
      <c r="NWD172" s="106"/>
      <c r="NWE172" s="107"/>
      <c r="NWF172" s="108"/>
      <c r="NWG172" s="129"/>
      <c r="NWH172" s="130"/>
      <c r="NWI172" s="70"/>
      <c r="NWJ172" s="104"/>
      <c r="NWK172" s="105"/>
      <c r="NWL172" s="106"/>
      <c r="NWM172" s="107"/>
      <c r="NWN172" s="108"/>
      <c r="NWO172" s="129"/>
      <c r="NWP172" s="130"/>
      <c r="NWQ172" s="70"/>
      <c r="NWR172" s="104"/>
      <c r="NWS172" s="105"/>
      <c r="NWT172" s="106"/>
      <c r="NWU172" s="107"/>
      <c r="NWV172" s="108"/>
      <c r="NWW172" s="129"/>
      <c r="NWX172" s="130"/>
      <c r="NWY172" s="70"/>
      <c r="NWZ172" s="104"/>
      <c r="NXA172" s="105"/>
      <c r="NXB172" s="106"/>
      <c r="NXC172" s="107"/>
      <c r="NXD172" s="108"/>
      <c r="NXE172" s="129"/>
      <c r="NXF172" s="130"/>
      <c r="NXG172" s="70"/>
      <c r="NXH172" s="104"/>
      <c r="NXI172" s="105"/>
      <c r="NXJ172" s="106"/>
      <c r="NXK172" s="107"/>
      <c r="NXL172" s="108"/>
      <c r="NXM172" s="129"/>
      <c r="NXN172" s="130"/>
      <c r="NXO172" s="70"/>
      <c r="NXP172" s="104"/>
      <c r="NXQ172" s="105"/>
      <c r="NXR172" s="106"/>
      <c r="NXS172" s="107"/>
      <c r="NXT172" s="108"/>
      <c r="NXU172" s="129"/>
      <c r="NXV172" s="130"/>
      <c r="NXW172" s="70"/>
      <c r="NXX172" s="104"/>
      <c r="NXY172" s="105"/>
      <c r="NXZ172" s="106"/>
      <c r="NYA172" s="107"/>
      <c r="NYB172" s="108"/>
      <c r="NYC172" s="129"/>
      <c r="NYD172" s="130"/>
      <c r="NYE172" s="70"/>
      <c r="NYF172" s="104"/>
      <c r="NYG172" s="105"/>
      <c r="NYH172" s="106"/>
      <c r="NYI172" s="107"/>
      <c r="NYJ172" s="108"/>
      <c r="NYK172" s="129"/>
      <c r="NYL172" s="130"/>
      <c r="NYM172" s="70"/>
      <c r="NYN172" s="104"/>
      <c r="NYO172" s="105"/>
      <c r="NYP172" s="106"/>
      <c r="NYQ172" s="107"/>
      <c r="NYR172" s="108"/>
      <c r="NYS172" s="129"/>
      <c r="NYT172" s="130"/>
      <c r="NYU172" s="70"/>
      <c r="NYV172" s="104"/>
      <c r="NYW172" s="105"/>
      <c r="NYX172" s="106"/>
      <c r="NYY172" s="107"/>
      <c r="NYZ172" s="108"/>
      <c r="NZA172" s="129"/>
      <c r="NZB172" s="130"/>
      <c r="NZC172" s="70"/>
      <c r="NZD172" s="104"/>
      <c r="NZE172" s="105"/>
      <c r="NZF172" s="106"/>
      <c r="NZG172" s="107"/>
      <c r="NZH172" s="108"/>
      <c r="NZI172" s="129"/>
      <c r="NZJ172" s="130"/>
      <c r="NZK172" s="70"/>
      <c r="NZL172" s="104"/>
      <c r="NZM172" s="105"/>
      <c r="NZN172" s="106"/>
      <c r="NZO172" s="107"/>
      <c r="NZP172" s="108"/>
      <c r="NZQ172" s="129"/>
      <c r="NZR172" s="130"/>
      <c r="NZS172" s="70"/>
      <c r="NZT172" s="104"/>
      <c r="NZU172" s="105"/>
      <c r="NZV172" s="106"/>
      <c r="NZW172" s="107"/>
      <c r="NZX172" s="108"/>
      <c r="NZY172" s="129"/>
      <c r="NZZ172" s="130"/>
      <c r="OAA172" s="70"/>
      <c r="OAB172" s="104"/>
      <c r="OAC172" s="105"/>
      <c r="OAD172" s="106"/>
      <c r="OAE172" s="107"/>
      <c r="OAF172" s="108"/>
      <c r="OAG172" s="129"/>
      <c r="OAH172" s="130"/>
      <c r="OAI172" s="70"/>
      <c r="OAJ172" s="104"/>
      <c r="OAK172" s="105"/>
      <c r="OAL172" s="106"/>
      <c r="OAM172" s="107"/>
      <c r="OAN172" s="108"/>
      <c r="OAO172" s="129"/>
      <c r="OAP172" s="130"/>
      <c r="OAQ172" s="70"/>
      <c r="OAR172" s="104"/>
      <c r="OAS172" s="105"/>
      <c r="OAT172" s="106"/>
      <c r="OAU172" s="107"/>
      <c r="OAV172" s="108"/>
      <c r="OAW172" s="129"/>
      <c r="OAX172" s="130"/>
      <c r="OAY172" s="70"/>
      <c r="OAZ172" s="104"/>
      <c r="OBA172" s="105"/>
      <c r="OBB172" s="106"/>
      <c r="OBC172" s="107"/>
      <c r="OBD172" s="108"/>
      <c r="OBE172" s="129"/>
      <c r="OBF172" s="130"/>
      <c r="OBG172" s="70"/>
      <c r="OBH172" s="104"/>
      <c r="OBI172" s="105"/>
      <c r="OBJ172" s="106"/>
      <c r="OBK172" s="107"/>
      <c r="OBL172" s="108"/>
      <c r="OBM172" s="129"/>
      <c r="OBN172" s="130"/>
      <c r="OBO172" s="70"/>
      <c r="OBP172" s="104"/>
      <c r="OBQ172" s="105"/>
      <c r="OBR172" s="106"/>
      <c r="OBS172" s="107"/>
      <c r="OBT172" s="108"/>
      <c r="OBU172" s="129"/>
      <c r="OBV172" s="130"/>
      <c r="OBW172" s="70"/>
      <c r="OBX172" s="104"/>
      <c r="OBY172" s="105"/>
      <c r="OBZ172" s="106"/>
      <c r="OCA172" s="107"/>
      <c r="OCB172" s="108"/>
      <c r="OCC172" s="129"/>
      <c r="OCD172" s="130"/>
      <c r="OCE172" s="70"/>
      <c r="OCF172" s="104"/>
      <c r="OCG172" s="105"/>
      <c r="OCH172" s="106"/>
      <c r="OCI172" s="107"/>
      <c r="OCJ172" s="108"/>
      <c r="OCK172" s="129"/>
      <c r="OCL172" s="130"/>
      <c r="OCM172" s="70"/>
      <c r="OCN172" s="104"/>
      <c r="OCO172" s="105"/>
      <c r="OCP172" s="106"/>
      <c r="OCQ172" s="107"/>
      <c r="OCR172" s="108"/>
      <c r="OCS172" s="129"/>
      <c r="OCT172" s="130"/>
      <c r="OCU172" s="70"/>
      <c r="OCV172" s="104"/>
      <c r="OCW172" s="105"/>
      <c r="OCX172" s="106"/>
      <c r="OCY172" s="107"/>
      <c r="OCZ172" s="108"/>
      <c r="ODA172" s="129"/>
      <c r="ODB172" s="130"/>
      <c r="ODC172" s="70"/>
      <c r="ODD172" s="104"/>
      <c r="ODE172" s="105"/>
      <c r="ODF172" s="106"/>
      <c r="ODG172" s="107"/>
      <c r="ODH172" s="108"/>
      <c r="ODI172" s="129"/>
      <c r="ODJ172" s="130"/>
      <c r="ODK172" s="70"/>
      <c r="ODL172" s="104"/>
      <c r="ODM172" s="105"/>
      <c r="ODN172" s="106"/>
      <c r="ODO172" s="107"/>
      <c r="ODP172" s="108"/>
      <c r="ODQ172" s="129"/>
      <c r="ODR172" s="130"/>
      <c r="ODS172" s="70"/>
      <c r="ODT172" s="104"/>
      <c r="ODU172" s="105"/>
      <c r="ODV172" s="106"/>
      <c r="ODW172" s="107"/>
      <c r="ODX172" s="108"/>
      <c r="ODY172" s="129"/>
      <c r="ODZ172" s="130"/>
      <c r="OEA172" s="70"/>
      <c r="OEB172" s="104"/>
      <c r="OEC172" s="105"/>
      <c r="OED172" s="106"/>
      <c r="OEE172" s="107"/>
      <c r="OEF172" s="108"/>
      <c r="OEG172" s="129"/>
      <c r="OEH172" s="130"/>
      <c r="OEI172" s="70"/>
      <c r="OEJ172" s="104"/>
      <c r="OEK172" s="105"/>
      <c r="OEL172" s="106"/>
      <c r="OEM172" s="107"/>
      <c r="OEN172" s="108"/>
      <c r="OEO172" s="129"/>
      <c r="OEP172" s="130"/>
      <c r="OEQ172" s="70"/>
      <c r="OER172" s="104"/>
      <c r="OES172" s="105"/>
      <c r="OET172" s="106"/>
      <c r="OEU172" s="107"/>
      <c r="OEV172" s="108"/>
      <c r="OEW172" s="129"/>
      <c r="OEX172" s="130"/>
      <c r="OEY172" s="70"/>
      <c r="OEZ172" s="104"/>
      <c r="OFA172" s="105"/>
      <c r="OFB172" s="106"/>
      <c r="OFC172" s="107"/>
      <c r="OFD172" s="108"/>
      <c r="OFE172" s="129"/>
      <c r="OFF172" s="130"/>
      <c r="OFG172" s="70"/>
      <c r="OFH172" s="104"/>
      <c r="OFI172" s="105"/>
      <c r="OFJ172" s="106"/>
      <c r="OFK172" s="107"/>
      <c r="OFL172" s="108"/>
      <c r="OFM172" s="129"/>
      <c r="OFN172" s="130"/>
      <c r="OFO172" s="70"/>
      <c r="OFP172" s="104"/>
      <c r="OFQ172" s="105"/>
      <c r="OFR172" s="106"/>
      <c r="OFS172" s="107"/>
      <c r="OFT172" s="108"/>
      <c r="OFU172" s="129"/>
      <c r="OFV172" s="130"/>
      <c r="OFW172" s="70"/>
      <c r="OFX172" s="104"/>
      <c r="OFY172" s="105"/>
      <c r="OFZ172" s="106"/>
      <c r="OGA172" s="107"/>
      <c r="OGB172" s="108"/>
      <c r="OGC172" s="129"/>
      <c r="OGD172" s="130"/>
      <c r="OGE172" s="70"/>
      <c r="OGF172" s="104"/>
      <c r="OGG172" s="105"/>
      <c r="OGH172" s="106"/>
      <c r="OGI172" s="107"/>
      <c r="OGJ172" s="108"/>
      <c r="OGK172" s="129"/>
      <c r="OGL172" s="130"/>
      <c r="OGM172" s="70"/>
      <c r="OGN172" s="104"/>
      <c r="OGO172" s="105"/>
      <c r="OGP172" s="106"/>
      <c r="OGQ172" s="107"/>
      <c r="OGR172" s="108"/>
      <c r="OGS172" s="129"/>
      <c r="OGT172" s="130"/>
      <c r="OGU172" s="70"/>
      <c r="OGV172" s="104"/>
      <c r="OGW172" s="105"/>
      <c r="OGX172" s="106"/>
      <c r="OGY172" s="107"/>
      <c r="OGZ172" s="108"/>
      <c r="OHA172" s="129"/>
      <c r="OHB172" s="130"/>
      <c r="OHC172" s="70"/>
      <c r="OHD172" s="104"/>
      <c r="OHE172" s="105"/>
      <c r="OHF172" s="106"/>
      <c r="OHG172" s="107"/>
      <c r="OHH172" s="108"/>
      <c r="OHI172" s="129"/>
      <c r="OHJ172" s="130"/>
      <c r="OHK172" s="70"/>
      <c r="OHL172" s="104"/>
      <c r="OHM172" s="105"/>
      <c r="OHN172" s="106"/>
      <c r="OHO172" s="107"/>
      <c r="OHP172" s="108"/>
      <c r="OHQ172" s="129"/>
      <c r="OHR172" s="130"/>
      <c r="OHS172" s="70"/>
      <c r="OHT172" s="104"/>
      <c r="OHU172" s="105"/>
      <c r="OHV172" s="106"/>
      <c r="OHW172" s="107"/>
      <c r="OHX172" s="108"/>
      <c r="OHY172" s="129"/>
      <c r="OHZ172" s="130"/>
      <c r="OIA172" s="70"/>
      <c r="OIB172" s="104"/>
      <c r="OIC172" s="105"/>
      <c r="OID172" s="106"/>
      <c r="OIE172" s="107"/>
      <c r="OIF172" s="108"/>
      <c r="OIG172" s="129"/>
      <c r="OIH172" s="130"/>
      <c r="OII172" s="70"/>
      <c r="OIJ172" s="104"/>
      <c r="OIK172" s="105"/>
      <c r="OIL172" s="106"/>
      <c r="OIM172" s="107"/>
      <c r="OIN172" s="108"/>
      <c r="OIO172" s="129"/>
      <c r="OIP172" s="130"/>
      <c r="OIQ172" s="70"/>
      <c r="OIR172" s="104"/>
      <c r="OIS172" s="105"/>
      <c r="OIT172" s="106"/>
      <c r="OIU172" s="107"/>
      <c r="OIV172" s="108"/>
      <c r="OIW172" s="129"/>
      <c r="OIX172" s="130"/>
      <c r="OIY172" s="70"/>
      <c r="OIZ172" s="104"/>
      <c r="OJA172" s="105"/>
      <c r="OJB172" s="106"/>
      <c r="OJC172" s="107"/>
      <c r="OJD172" s="108"/>
      <c r="OJE172" s="129"/>
      <c r="OJF172" s="130"/>
      <c r="OJG172" s="70"/>
      <c r="OJH172" s="104"/>
      <c r="OJI172" s="105"/>
      <c r="OJJ172" s="106"/>
      <c r="OJK172" s="107"/>
      <c r="OJL172" s="108"/>
      <c r="OJM172" s="129"/>
      <c r="OJN172" s="130"/>
      <c r="OJO172" s="70"/>
      <c r="OJP172" s="104"/>
      <c r="OJQ172" s="105"/>
      <c r="OJR172" s="106"/>
      <c r="OJS172" s="107"/>
      <c r="OJT172" s="108"/>
      <c r="OJU172" s="129"/>
      <c r="OJV172" s="130"/>
      <c r="OJW172" s="70"/>
      <c r="OJX172" s="104"/>
      <c r="OJY172" s="105"/>
      <c r="OJZ172" s="106"/>
      <c r="OKA172" s="107"/>
      <c r="OKB172" s="108"/>
      <c r="OKC172" s="129"/>
      <c r="OKD172" s="130"/>
      <c r="OKE172" s="70"/>
      <c r="OKF172" s="104"/>
      <c r="OKG172" s="105"/>
      <c r="OKH172" s="106"/>
      <c r="OKI172" s="107"/>
      <c r="OKJ172" s="108"/>
      <c r="OKK172" s="129"/>
      <c r="OKL172" s="130"/>
      <c r="OKM172" s="70"/>
      <c r="OKN172" s="104"/>
      <c r="OKO172" s="105"/>
      <c r="OKP172" s="106"/>
      <c r="OKQ172" s="107"/>
      <c r="OKR172" s="108"/>
      <c r="OKS172" s="129"/>
      <c r="OKT172" s="130"/>
      <c r="OKU172" s="70"/>
      <c r="OKV172" s="104"/>
      <c r="OKW172" s="105"/>
      <c r="OKX172" s="106"/>
      <c r="OKY172" s="107"/>
      <c r="OKZ172" s="108"/>
      <c r="OLA172" s="129"/>
      <c r="OLB172" s="130"/>
      <c r="OLC172" s="70"/>
      <c r="OLD172" s="104"/>
      <c r="OLE172" s="105"/>
      <c r="OLF172" s="106"/>
      <c r="OLG172" s="107"/>
      <c r="OLH172" s="108"/>
      <c r="OLI172" s="129"/>
      <c r="OLJ172" s="130"/>
      <c r="OLK172" s="70"/>
      <c r="OLL172" s="104"/>
      <c r="OLM172" s="105"/>
      <c r="OLN172" s="106"/>
      <c r="OLO172" s="107"/>
      <c r="OLP172" s="108"/>
      <c r="OLQ172" s="129"/>
      <c r="OLR172" s="130"/>
      <c r="OLS172" s="70"/>
      <c r="OLT172" s="104"/>
      <c r="OLU172" s="105"/>
      <c r="OLV172" s="106"/>
      <c r="OLW172" s="107"/>
      <c r="OLX172" s="108"/>
      <c r="OLY172" s="129"/>
      <c r="OLZ172" s="130"/>
      <c r="OMA172" s="70"/>
      <c r="OMB172" s="104"/>
      <c r="OMC172" s="105"/>
      <c r="OMD172" s="106"/>
      <c r="OME172" s="107"/>
      <c r="OMF172" s="108"/>
      <c r="OMG172" s="129"/>
      <c r="OMH172" s="130"/>
      <c r="OMI172" s="70"/>
      <c r="OMJ172" s="104"/>
      <c r="OMK172" s="105"/>
      <c r="OML172" s="106"/>
      <c r="OMM172" s="107"/>
      <c r="OMN172" s="108"/>
      <c r="OMO172" s="129"/>
      <c r="OMP172" s="130"/>
      <c r="OMQ172" s="70"/>
      <c r="OMR172" s="104"/>
      <c r="OMS172" s="105"/>
      <c r="OMT172" s="106"/>
      <c r="OMU172" s="107"/>
      <c r="OMV172" s="108"/>
      <c r="OMW172" s="129"/>
      <c r="OMX172" s="130"/>
      <c r="OMY172" s="70"/>
      <c r="OMZ172" s="104"/>
      <c r="ONA172" s="105"/>
      <c r="ONB172" s="106"/>
      <c r="ONC172" s="107"/>
      <c r="OND172" s="108"/>
      <c r="ONE172" s="129"/>
      <c r="ONF172" s="130"/>
      <c r="ONG172" s="70"/>
      <c r="ONH172" s="104"/>
      <c r="ONI172" s="105"/>
      <c r="ONJ172" s="106"/>
      <c r="ONK172" s="107"/>
      <c r="ONL172" s="108"/>
      <c r="ONM172" s="129"/>
      <c r="ONN172" s="130"/>
      <c r="ONO172" s="70"/>
      <c r="ONP172" s="104"/>
      <c r="ONQ172" s="105"/>
      <c r="ONR172" s="106"/>
      <c r="ONS172" s="107"/>
      <c r="ONT172" s="108"/>
      <c r="ONU172" s="129"/>
      <c r="ONV172" s="130"/>
      <c r="ONW172" s="70"/>
      <c r="ONX172" s="104"/>
      <c r="ONY172" s="105"/>
      <c r="ONZ172" s="106"/>
      <c r="OOA172" s="107"/>
      <c r="OOB172" s="108"/>
      <c r="OOC172" s="129"/>
      <c r="OOD172" s="130"/>
      <c r="OOE172" s="70"/>
      <c r="OOF172" s="104"/>
      <c r="OOG172" s="105"/>
      <c r="OOH172" s="106"/>
      <c r="OOI172" s="107"/>
      <c r="OOJ172" s="108"/>
      <c r="OOK172" s="129"/>
      <c r="OOL172" s="130"/>
      <c r="OOM172" s="70"/>
      <c r="OON172" s="104"/>
      <c r="OOO172" s="105"/>
      <c r="OOP172" s="106"/>
      <c r="OOQ172" s="107"/>
      <c r="OOR172" s="108"/>
      <c r="OOS172" s="129"/>
      <c r="OOT172" s="130"/>
      <c r="OOU172" s="70"/>
      <c r="OOV172" s="104"/>
      <c r="OOW172" s="105"/>
      <c r="OOX172" s="106"/>
      <c r="OOY172" s="107"/>
      <c r="OOZ172" s="108"/>
      <c r="OPA172" s="129"/>
      <c r="OPB172" s="130"/>
      <c r="OPC172" s="70"/>
      <c r="OPD172" s="104"/>
      <c r="OPE172" s="105"/>
      <c r="OPF172" s="106"/>
      <c r="OPG172" s="107"/>
      <c r="OPH172" s="108"/>
      <c r="OPI172" s="129"/>
      <c r="OPJ172" s="130"/>
      <c r="OPK172" s="70"/>
      <c r="OPL172" s="104"/>
      <c r="OPM172" s="105"/>
      <c r="OPN172" s="106"/>
      <c r="OPO172" s="107"/>
      <c r="OPP172" s="108"/>
      <c r="OPQ172" s="129"/>
      <c r="OPR172" s="130"/>
      <c r="OPS172" s="70"/>
      <c r="OPT172" s="104"/>
      <c r="OPU172" s="105"/>
      <c r="OPV172" s="106"/>
      <c r="OPW172" s="107"/>
      <c r="OPX172" s="108"/>
      <c r="OPY172" s="129"/>
      <c r="OPZ172" s="130"/>
      <c r="OQA172" s="70"/>
      <c r="OQB172" s="104"/>
      <c r="OQC172" s="105"/>
      <c r="OQD172" s="106"/>
      <c r="OQE172" s="107"/>
      <c r="OQF172" s="108"/>
      <c r="OQG172" s="129"/>
      <c r="OQH172" s="130"/>
      <c r="OQI172" s="70"/>
      <c r="OQJ172" s="104"/>
      <c r="OQK172" s="105"/>
      <c r="OQL172" s="106"/>
      <c r="OQM172" s="107"/>
      <c r="OQN172" s="108"/>
      <c r="OQO172" s="129"/>
      <c r="OQP172" s="130"/>
      <c r="OQQ172" s="70"/>
      <c r="OQR172" s="104"/>
      <c r="OQS172" s="105"/>
      <c r="OQT172" s="106"/>
      <c r="OQU172" s="107"/>
      <c r="OQV172" s="108"/>
      <c r="OQW172" s="129"/>
      <c r="OQX172" s="130"/>
      <c r="OQY172" s="70"/>
      <c r="OQZ172" s="104"/>
      <c r="ORA172" s="105"/>
      <c r="ORB172" s="106"/>
      <c r="ORC172" s="107"/>
      <c r="ORD172" s="108"/>
      <c r="ORE172" s="129"/>
      <c r="ORF172" s="130"/>
      <c r="ORG172" s="70"/>
      <c r="ORH172" s="104"/>
      <c r="ORI172" s="105"/>
      <c r="ORJ172" s="106"/>
      <c r="ORK172" s="107"/>
      <c r="ORL172" s="108"/>
      <c r="ORM172" s="129"/>
      <c r="ORN172" s="130"/>
      <c r="ORO172" s="70"/>
      <c r="ORP172" s="104"/>
      <c r="ORQ172" s="105"/>
      <c r="ORR172" s="106"/>
      <c r="ORS172" s="107"/>
      <c r="ORT172" s="108"/>
      <c r="ORU172" s="129"/>
      <c r="ORV172" s="130"/>
      <c r="ORW172" s="70"/>
      <c r="ORX172" s="104"/>
      <c r="ORY172" s="105"/>
      <c r="ORZ172" s="106"/>
      <c r="OSA172" s="107"/>
      <c r="OSB172" s="108"/>
      <c r="OSC172" s="129"/>
      <c r="OSD172" s="130"/>
      <c r="OSE172" s="70"/>
      <c r="OSF172" s="104"/>
      <c r="OSG172" s="105"/>
      <c r="OSH172" s="106"/>
      <c r="OSI172" s="107"/>
      <c r="OSJ172" s="108"/>
      <c r="OSK172" s="129"/>
      <c r="OSL172" s="130"/>
      <c r="OSM172" s="70"/>
      <c r="OSN172" s="104"/>
      <c r="OSO172" s="105"/>
      <c r="OSP172" s="106"/>
      <c r="OSQ172" s="107"/>
      <c r="OSR172" s="108"/>
      <c r="OSS172" s="129"/>
      <c r="OST172" s="130"/>
      <c r="OSU172" s="70"/>
      <c r="OSV172" s="104"/>
      <c r="OSW172" s="105"/>
      <c r="OSX172" s="106"/>
      <c r="OSY172" s="107"/>
      <c r="OSZ172" s="108"/>
      <c r="OTA172" s="129"/>
      <c r="OTB172" s="130"/>
      <c r="OTC172" s="70"/>
      <c r="OTD172" s="104"/>
      <c r="OTE172" s="105"/>
      <c r="OTF172" s="106"/>
      <c r="OTG172" s="107"/>
      <c r="OTH172" s="108"/>
      <c r="OTI172" s="129"/>
      <c r="OTJ172" s="130"/>
      <c r="OTK172" s="70"/>
      <c r="OTL172" s="104"/>
      <c r="OTM172" s="105"/>
      <c r="OTN172" s="106"/>
      <c r="OTO172" s="107"/>
      <c r="OTP172" s="108"/>
      <c r="OTQ172" s="129"/>
      <c r="OTR172" s="130"/>
      <c r="OTS172" s="70"/>
      <c r="OTT172" s="104"/>
      <c r="OTU172" s="105"/>
      <c r="OTV172" s="106"/>
      <c r="OTW172" s="107"/>
      <c r="OTX172" s="108"/>
      <c r="OTY172" s="129"/>
      <c r="OTZ172" s="130"/>
      <c r="OUA172" s="70"/>
      <c r="OUB172" s="104"/>
      <c r="OUC172" s="105"/>
      <c r="OUD172" s="106"/>
      <c r="OUE172" s="107"/>
      <c r="OUF172" s="108"/>
      <c r="OUG172" s="129"/>
      <c r="OUH172" s="130"/>
      <c r="OUI172" s="70"/>
      <c r="OUJ172" s="104"/>
      <c r="OUK172" s="105"/>
      <c r="OUL172" s="106"/>
      <c r="OUM172" s="107"/>
      <c r="OUN172" s="108"/>
      <c r="OUO172" s="129"/>
      <c r="OUP172" s="130"/>
      <c r="OUQ172" s="70"/>
      <c r="OUR172" s="104"/>
      <c r="OUS172" s="105"/>
      <c r="OUT172" s="106"/>
      <c r="OUU172" s="107"/>
      <c r="OUV172" s="108"/>
      <c r="OUW172" s="129"/>
      <c r="OUX172" s="130"/>
      <c r="OUY172" s="70"/>
      <c r="OUZ172" s="104"/>
      <c r="OVA172" s="105"/>
      <c r="OVB172" s="106"/>
      <c r="OVC172" s="107"/>
      <c r="OVD172" s="108"/>
      <c r="OVE172" s="129"/>
      <c r="OVF172" s="130"/>
      <c r="OVG172" s="70"/>
      <c r="OVH172" s="104"/>
      <c r="OVI172" s="105"/>
      <c r="OVJ172" s="106"/>
      <c r="OVK172" s="107"/>
      <c r="OVL172" s="108"/>
      <c r="OVM172" s="129"/>
      <c r="OVN172" s="130"/>
      <c r="OVO172" s="70"/>
      <c r="OVP172" s="104"/>
      <c r="OVQ172" s="105"/>
      <c r="OVR172" s="106"/>
      <c r="OVS172" s="107"/>
      <c r="OVT172" s="108"/>
      <c r="OVU172" s="129"/>
      <c r="OVV172" s="130"/>
      <c r="OVW172" s="70"/>
      <c r="OVX172" s="104"/>
      <c r="OVY172" s="105"/>
      <c r="OVZ172" s="106"/>
      <c r="OWA172" s="107"/>
      <c r="OWB172" s="108"/>
      <c r="OWC172" s="129"/>
      <c r="OWD172" s="130"/>
      <c r="OWE172" s="70"/>
      <c r="OWF172" s="104"/>
      <c r="OWG172" s="105"/>
      <c r="OWH172" s="106"/>
      <c r="OWI172" s="107"/>
      <c r="OWJ172" s="108"/>
      <c r="OWK172" s="129"/>
      <c r="OWL172" s="130"/>
      <c r="OWM172" s="70"/>
      <c r="OWN172" s="104"/>
      <c r="OWO172" s="105"/>
      <c r="OWP172" s="106"/>
      <c r="OWQ172" s="107"/>
      <c r="OWR172" s="108"/>
      <c r="OWS172" s="129"/>
      <c r="OWT172" s="130"/>
      <c r="OWU172" s="70"/>
      <c r="OWV172" s="104"/>
      <c r="OWW172" s="105"/>
      <c r="OWX172" s="106"/>
      <c r="OWY172" s="107"/>
      <c r="OWZ172" s="108"/>
      <c r="OXA172" s="129"/>
      <c r="OXB172" s="130"/>
      <c r="OXC172" s="70"/>
      <c r="OXD172" s="104"/>
      <c r="OXE172" s="105"/>
      <c r="OXF172" s="106"/>
      <c r="OXG172" s="107"/>
      <c r="OXH172" s="108"/>
      <c r="OXI172" s="129"/>
      <c r="OXJ172" s="130"/>
      <c r="OXK172" s="70"/>
      <c r="OXL172" s="104"/>
      <c r="OXM172" s="105"/>
      <c r="OXN172" s="106"/>
      <c r="OXO172" s="107"/>
      <c r="OXP172" s="108"/>
      <c r="OXQ172" s="129"/>
      <c r="OXR172" s="130"/>
      <c r="OXS172" s="70"/>
      <c r="OXT172" s="104"/>
      <c r="OXU172" s="105"/>
      <c r="OXV172" s="106"/>
      <c r="OXW172" s="107"/>
      <c r="OXX172" s="108"/>
      <c r="OXY172" s="129"/>
      <c r="OXZ172" s="130"/>
      <c r="OYA172" s="70"/>
      <c r="OYB172" s="104"/>
      <c r="OYC172" s="105"/>
      <c r="OYD172" s="106"/>
      <c r="OYE172" s="107"/>
      <c r="OYF172" s="108"/>
      <c r="OYG172" s="129"/>
      <c r="OYH172" s="130"/>
      <c r="OYI172" s="70"/>
      <c r="OYJ172" s="104"/>
      <c r="OYK172" s="105"/>
      <c r="OYL172" s="106"/>
      <c r="OYM172" s="107"/>
      <c r="OYN172" s="108"/>
      <c r="OYO172" s="129"/>
      <c r="OYP172" s="130"/>
      <c r="OYQ172" s="70"/>
      <c r="OYR172" s="104"/>
      <c r="OYS172" s="105"/>
      <c r="OYT172" s="106"/>
      <c r="OYU172" s="107"/>
      <c r="OYV172" s="108"/>
      <c r="OYW172" s="129"/>
      <c r="OYX172" s="130"/>
      <c r="OYY172" s="70"/>
      <c r="OYZ172" s="104"/>
      <c r="OZA172" s="105"/>
      <c r="OZB172" s="106"/>
      <c r="OZC172" s="107"/>
      <c r="OZD172" s="108"/>
      <c r="OZE172" s="129"/>
      <c r="OZF172" s="130"/>
      <c r="OZG172" s="70"/>
      <c r="OZH172" s="104"/>
      <c r="OZI172" s="105"/>
      <c r="OZJ172" s="106"/>
      <c r="OZK172" s="107"/>
      <c r="OZL172" s="108"/>
      <c r="OZM172" s="129"/>
      <c r="OZN172" s="130"/>
      <c r="OZO172" s="70"/>
      <c r="OZP172" s="104"/>
      <c r="OZQ172" s="105"/>
      <c r="OZR172" s="106"/>
      <c r="OZS172" s="107"/>
      <c r="OZT172" s="108"/>
      <c r="OZU172" s="129"/>
      <c r="OZV172" s="130"/>
      <c r="OZW172" s="70"/>
      <c r="OZX172" s="104"/>
      <c r="OZY172" s="105"/>
      <c r="OZZ172" s="106"/>
      <c r="PAA172" s="107"/>
      <c r="PAB172" s="108"/>
      <c r="PAC172" s="129"/>
      <c r="PAD172" s="130"/>
      <c r="PAE172" s="70"/>
      <c r="PAF172" s="104"/>
      <c r="PAG172" s="105"/>
      <c r="PAH172" s="106"/>
      <c r="PAI172" s="107"/>
      <c r="PAJ172" s="108"/>
      <c r="PAK172" s="129"/>
      <c r="PAL172" s="130"/>
      <c r="PAM172" s="70"/>
      <c r="PAN172" s="104"/>
      <c r="PAO172" s="105"/>
      <c r="PAP172" s="106"/>
      <c r="PAQ172" s="107"/>
      <c r="PAR172" s="108"/>
      <c r="PAS172" s="129"/>
      <c r="PAT172" s="130"/>
      <c r="PAU172" s="70"/>
      <c r="PAV172" s="104"/>
      <c r="PAW172" s="105"/>
      <c r="PAX172" s="106"/>
      <c r="PAY172" s="107"/>
      <c r="PAZ172" s="108"/>
      <c r="PBA172" s="129"/>
      <c r="PBB172" s="130"/>
      <c r="PBC172" s="70"/>
      <c r="PBD172" s="104"/>
      <c r="PBE172" s="105"/>
      <c r="PBF172" s="106"/>
      <c r="PBG172" s="107"/>
      <c r="PBH172" s="108"/>
      <c r="PBI172" s="129"/>
      <c r="PBJ172" s="130"/>
      <c r="PBK172" s="70"/>
      <c r="PBL172" s="104"/>
      <c r="PBM172" s="105"/>
      <c r="PBN172" s="106"/>
      <c r="PBO172" s="107"/>
      <c r="PBP172" s="108"/>
      <c r="PBQ172" s="129"/>
      <c r="PBR172" s="130"/>
      <c r="PBS172" s="70"/>
      <c r="PBT172" s="104"/>
      <c r="PBU172" s="105"/>
      <c r="PBV172" s="106"/>
      <c r="PBW172" s="107"/>
      <c r="PBX172" s="108"/>
      <c r="PBY172" s="129"/>
      <c r="PBZ172" s="130"/>
      <c r="PCA172" s="70"/>
      <c r="PCB172" s="104"/>
      <c r="PCC172" s="105"/>
      <c r="PCD172" s="106"/>
      <c r="PCE172" s="107"/>
      <c r="PCF172" s="108"/>
      <c r="PCG172" s="129"/>
      <c r="PCH172" s="130"/>
      <c r="PCI172" s="70"/>
      <c r="PCJ172" s="104"/>
      <c r="PCK172" s="105"/>
      <c r="PCL172" s="106"/>
      <c r="PCM172" s="107"/>
      <c r="PCN172" s="108"/>
      <c r="PCO172" s="129"/>
      <c r="PCP172" s="130"/>
      <c r="PCQ172" s="70"/>
      <c r="PCR172" s="104"/>
      <c r="PCS172" s="105"/>
      <c r="PCT172" s="106"/>
      <c r="PCU172" s="107"/>
      <c r="PCV172" s="108"/>
      <c r="PCW172" s="129"/>
      <c r="PCX172" s="130"/>
      <c r="PCY172" s="70"/>
      <c r="PCZ172" s="104"/>
      <c r="PDA172" s="105"/>
      <c r="PDB172" s="106"/>
      <c r="PDC172" s="107"/>
      <c r="PDD172" s="108"/>
      <c r="PDE172" s="129"/>
      <c r="PDF172" s="130"/>
      <c r="PDG172" s="70"/>
      <c r="PDH172" s="104"/>
      <c r="PDI172" s="105"/>
      <c r="PDJ172" s="106"/>
      <c r="PDK172" s="107"/>
      <c r="PDL172" s="108"/>
      <c r="PDM172" s="129"/>
      <c r="PDN172" s="130"/>
      <c r="PDO172" s="70"/>
      <c r="PDP172" s="104"/>
      <c r="PDQ172" s="105"/>
      <c r="PDR172" s="106"/>
      <c r="PDS172" s="107"/>
      <c r="PDT172" s="108"/>
      <c r="PDU172" s="129"/>
      <c r="PDV172" s="130"/>
      <c r="PDW172" s="70"/>
      <c r="PDX172" s="104"/>
      <c r="PDY172" s="105"/>
      <c r="PDZ172" s="106"/>
      <c r="PEA172" s="107"/>
      <c r="PEB172" s="108"/>
      <c r="PEC172" s="129"/>
      <c r="PED172" s="130"/>
      <c r="PEE172" s="70"/>
      <c r="PEF172" s="104"/>
      <c r="PEG172" s="105"/>
      <c r="PEH172" s="106"/>
      <c r="PEI172" s="107"/>
      <c r="PEJ172" s="108"/>
      <c r="PEK172" s="129"/>
      <c r="PEL172" s="130"/>
      <c r="PEM172" s="70"/>
      <c r="PEN172" s="104"/>
      <c r="PEO172" s="105"/>
      <c r="PEP172" s="106"/>
      <c r="PEQ172" s="107"/>
      <c r="PER172" s="108"/>
      <c r="PES172" s="129"/>
      <c r="PET172" s="130"/>
      <c r="PEU172" s="70"/>
      <c r="PEV172" s="104"/>
      <c r="PEW172" s="105"/>
      <c r="PEX172" s="106"/>
      <c r="PEY172" s="107"/>
      <c r="PEZ172" s="108"/>
      <c r="PFA172" s="129"/>
      <c r="PFB172" s="130"/>
      <c r="PFC172" s="70"/>
      <c r="PFD172" s="104"/>
      <c r="PFE172" s="105"/>
      <c r="PFF172" s="106"/>
      <c r="PFG172" s="107"/>
      <c r="PFH172" s="108"/>
      <c r="PFI172" s="129"/>
      <c r="PFJ172" s="130"/>
      <c r="PFK172" s="70"/>
      <c r="PFL172" s="104"/>
      <c r="PFM172" s="105"/>
      <c r="PFN172" s="106"/>
      <c r="PFO172" s="107"/>
      <c r="PFP172" s="108"/>
      <c r="PFQ172" s="129"/>
      <c r="PFR172" s="130"/>
      <c r="PFS172" s="70"/>
      <c r="PFT172" s="104"/>
      <c r="PFU172" s="105"/>
      <c r="PFV172" s="106"/>
      <c r="PFW172" s="107"/>
      <c r="PFX172" s="108"/>
      <c r="PFY172" s="129"/>
      <c r="PFZ172" s="130"/>
      <c r="PGA172" s="70"/>
      <c r="PGB172" s="104"/>
      <c r="PGC172" s="105"/>
      <c r="PGD172" s="106"/>
      <c r="PGE172" s="107"/>
      <c r="PGF172" s="108"/>
      <c r="PGG172" s="129"/>
      <c r="PGH172" s="130"/>
      <c r="PGI172" s="70"/>
      <c r="PGJ172" s="104"/>
      <c r="PGK172" s="105"/>
      <c r="PGL172" s="106"/>
      <c r="PGM172" s="107"/>
      <c r="PGN172" s="108"/>
      <c r="PGO172" s="129"/>
      <c r="PGP172" s="130"/>
      <c r="PGQ172" s="70"/>
      <c r="PGR172" s="104"/>
      <c r="PGS172" s="105"/>
      <c r="PGT172" s="106"/>
      <c r="PGU172" s="107"/>
      <c r="PGV172" s="108"/>
      <c r="PGW172" s="129"/>
      <c r="PGX172" s="130"/>
      <c r="PGY172" s="70"/>
      <c r="PGZ172" s="104"/>
      <c r="PHA172" s="105"/>
      <c r="PHB172" s="106"/>
      <c r="PHC172" s="107"/>
      <c r="PHD172" s="108"/>
      <c r="PHE172" s="129"/>
      <c r="PHF172" s="130"/>
      <c r="PHG172" s="70"/>
      <c r="PHH172" s="104"/>
      <c r="PHI172" s="105"/>
      <c r="PHJ172" s="106"/>
      <c r="PHK172" s="107"/>
      <c r="PHL172" s="108"/>
      <c r="PHM172" s="129"/>
      <c r="PHN172" s="130"/>
      <c r="PHO172" s="70"/>
      <c r="PHP172" s="104"/>
      <c r="PHQ172" s="105"/>
      <c r="PHR172" s="106"/>
      <c r="PHS172" s="107"/>
      <c r="PHT172" s="108"/>
      <c r="PHU172" s="129"/>
      <c r="PHV172" s="130"/>
      <c r="PHW172" s="70"/>
      <c r="PHX172" s="104"/>
      <c r="PHY172" s="105"/>
      <c r="PHZ172" s="106"/>
      <c r="PIA172" s="107"/>
      <c r="PIB172" s="108"/>
      <c r="PIC172" s="129"/>
      <c r="PID172" s="130"/>
      <c r="PIE172" s="70"/>
      <c r="PIF172" s="104"/>
      <c r="PIG172" s="105"/>
      <c r="PIH172" s="106"/>
      <c r="PII172" s="107"/>
      <c r="PIJ172" s="108"/>
      <c r="PIK172" s="129"/>
      <c r="PIL172" s="130"/>
      <c r="PIM172" s="70"/>
      <c r="PIN172" s="104"/>
      <c r="PIO172" s="105"/>
      <c r="PIP172" s="106"/>
      <c r="PIQ172" s="107"/>
      <c r="PIR172" s="108"/>
      <c r="PIS172" s="129"/>
      <c r="PIT172" s="130"/>
      <c r="PIU172" s="70"/>
      <c r="PIV172" s="104"/>
      <c r="PIW172" s="105"/>
      <c r="PIX172" s="106"/>
      <c r="PIY172" s="107"/>
      <c r="PIZ172" s="108"/>
      <c r="PJA172" s="129"/>
      <c r="PJB172" s="130"/>
      <c r="PJC172" s="70"/>
      <c r="PJD172" s="104"/>
      <c r="PJE172" s="105"/>
      <c r="PJF172" s="106"/>
      <c r="PJG172" s="107"/>
      <c r="PJH172" s="108"/>
      <c r="PJI172" s="129"/>
      <c r="PJJ172" s="130"/>
      <c r="PJK172" s="70"/>
      <c r="PJL172" s="104"/>
      <c r="PJM172" s="105"/>
      <c r="PJN172" s="106"/>
      <c r="PJO172" s="107"/>
      <c r="PJP172" s="108"/>
      <c r="PJQ172" s="129"/>
      <c r="PJR172" s="130"/>
      <c r="PJS172" s="70"/>
      <c r="PJT172" s="104"/>
      <c r="PJU172" s="105"/>
      <c r="PJV172" s="106"/>
      <c r="PJW172" s="107"/>
      <c r="PJX172" s="108"/>
      <c r="PJY172" s="129"/>
      <c r="PJZ172" s="130"/>
      <c r="PKA172" s="70"/>
      <c r="PKB172" s="104"/>
      <c r="PKC172" s="105"/>
      <c r="PKD172" s="106"/>
      <c r="PKE172" s="107"/>
      <c r="PKF172" s="108"/>
      <c r="PKG172" s="129"/>
      <c r="PKH172" s="130"/>
      <c r="PKI172" s="70"/>
      <c r="PKJ172" s="104"/>
      <c r="PKK172" s="105"/>
      <c r="PKL172" s="106"/>
      <c r="PKM172" s="107"/>
      <c r="PKN172" s="108"/>
      <c r="PKO172" s="129"/>
      <c r="PKP172" s="130"/>
      <c r="PKQ172" s="70"/>
      <c r="PKR172" s="104"/>
      <c r="PKS172" s="105"/>
      <c r="PKT172" s="106"/>
      <c r="PKU172" s="107"/>
      <c r="PKV172" s="108"/>
      <c r="PKW172" s="129"/>
      <c r="PKX172" s="130"/>
      <c r="PKY172" s="70"/>
      <c r="PKZ172" s="104"/>
      <c r="PLA172" s="105"/>
      <c r="PLB172" s="106"/>
      <c r="PLC172" s="107"/>
      <c r="PLD172" s="108"/>
      <c r="PLE172" s="129"/>
      <c r="PLF172" s="130"/>
      <c r="PLG172" s="70"/>
      <c r="PLH172" s="104"/>
      <c r="PLI172" s="105"/>
      <c r="PLJ172" s="106"/>
      <c r="PLK172" s="107"/>
      <c r="PLL172" s="108"/>
      <c r="PLM172" s="129"/>
      <c r="PLN172" s="130"/>
      <c r="PLO172" s="70"/>
      <c r="PLP172" s="104"/>
      <c r="PLQ172" s="105"/>
      <c r="PLR172" s="106"/>
      <c r="PLS172" s="107"/>
      <c r="PLT172" s="108"/>
      <c r="PLU172" s="129"/>
      <c r="PLV172" s="130"/>
      <c r="PLW172" s="70"/>
      <c r="PLX172" s="104"/>
      <c r="PLY172" s="105"/>
      <c r="PLZ172" s="106"/>
      <c r="PMA172" s="107"/>
      <c r="PMB172" s="108"/>
      <c r="PMC172" s="129"/>
      <c r="PMD172" s="130"/>
      <c r="PME172" s="70"/>
      <c r="PMF172" s="104"/>
      <c r="PMG172" s="105"/>
      <c r="PMH172" s="106"/>
      <c r="PMI172" s="107"/>
      <c r="PMJ172" s="108"/>
      <c r="PMK172" s="129"/>
      <c r="PML172" s="130"/>
      <c r="PMM172" s="70"/>
      <c r="PMN172" s="104"/>
      <c r="PMO172" s="105"/>
      <c r="PMP172" s="106"/>
      <c r="PMQ172" s="107"/>
      <c r="PMR172" s="108"/>
      <c r="PMS172" s="129"/>
      <c r="PMT172" s="130"/>
      <c r="PMU172" s="70"/>
      <c r="PMV172" s="104"/>
      <c r="PMW172" s="105"/>
      <c r="PMX172" s="106"/>
      <c r="PMY172" s="107"/>
      <c r="PMZ172" s="108"/>
      <c r="PNA172" s="129"/>
      <c r="PNB172" s="130"/>
      <c r="PNC172" s="70"/>
      <c r="PND172" s="104"/>
      <c r="PNE172" s="105"/>
      <c r="PNF172" s="106"/>
      <c r="PNG172" s="107"/>
      <c r="PNH172" s="108"/>
      <c r="PNI172" s="129"/>
      <c r="PNJ172" s="130"/>
      <c r="PNK172" s="70"/>
      <c r="PNL172" s="104"/>
      <c r="PNM172" s="105"/>
      <c r="PNN172" s="106"/>
      <c r="PNO172" s="107"/>
      <c r="PNP172" s="108"/>
      <c r="PNQ172" s="129"/>
      <c r="PNR172" s="130"/>
      <c r="PNS172" s="70"/>
      <c r="PNT172" s="104"/>
      <c r="PNU172" s="105"/>
      <c r="PNV172" s="106"/>
      <c r="PNW172" s="107"/>
      <c r="PNX172" s="108"/>
      <c r="PNY172" s="129"/>
      <c r="PNZ172" s="130"/>
      <c r="POA172" s="70"/>
      <c r="POB172" s="104"/>
      <c r="POC172" s="105"/>
      <c r="POD172" s="106"/>
      <c r="POE172" s="107"/>
      <c r="POF172" s="108"/>
      <c r="POG172" s="129"/>
      <c r="POH172" s="130"/>
      <c r="POI172" s="70"/>
      <c r="POJ172" s="104"/>
      <c r="POK172" s="105"/>
      <c r="POL172" s="106"/>
      <c r="POM172" s="107"/>
      <c r="PON172" s="108"/>
      <c r="POO172" s="129"/>
      <c r="POP172" s="130"/>
      <c r="POQ172" s="70"/>
      <c r="POR172" s="104"/>
      <c r="POS172" s="105"/>
      <c r="POT172" s="106"/>
      <c r="POU172" s="107"/>
      <c r="POV172" s="108"/>
      <c r="POW172" s="129"/>
      <c r="POX172" s="130"/>
      <c r="POY172" s="70"/>
      <c r="POZ172" s="104"/>
      <c r="PPA172" s="105"/>
      <c r="PPB172" s="106"/>
      <c r="PPC172" s="107"/>
      <c r="PPD172" s="108"/>
      <c r="PPE172" s="129"/>
      <c r="PPF172" s="130"/>
      <c r="PPG172" s="70"/>
      <c r="PPH172" s="104"/>
      <c r="PPI172" s="105"/>
      <c r="PPJ172" s="106"/>
      <c r="PPK172" s="107"/>
      <c r="PPL172" s="108"/>
      <c r="PPM172" s="129"/>
      <c r="PPN172" s="130"/>
      <c r="PPO172" s="70"/>
      <c r="PPP172" s="104"/>
      <c r="PPQ172" s="105"/>
      <c r="PPR172" s="106"/>
      <c r="PPS172" s="107"/>
      <c r="PPT172" s="108"/>
      <c r="PPU172" s="129"/>
      <c r="PPV172" s="130"/>
      <c r="PPW172" s="70"/>
      <c r="PPX172" s="104"/>
      <c r="PPY172" s="105"/>
      <c r="PPZ172" s="106"/>
      <c r="PQA172" s="107"/>
      <c r="PQB172" s="108"/>
      <c r="PQC172" s="129"/>
      <c r="PQD172" s="130"/>
      <c r="PQE172" s="70"/>
      <c r="PQF172" s="104"/>
      <c r="PQG172" s="105"/>
      <c r="PQH172" s="106"/>
      <c r="PQI172" s="107"/>
      <c r="PQJ172" s="108"/>
      <c r="PQK172" s="129"/>
      <c r="PQL172" s="130"/>
      <c r="PQM172" s="70"/>
      <c r="PQN172" s="104"/>
      <c r="PQO172" s="105"/>
      <c r="PQP172" s="106"/>
      <c r="PQQ172" s="107"/>
      <c r="PQR172" s="108"/>
      <c r="PQS172" s="129"/>
      <c r="PQT172" s="130"/>
      <c r="PQU172" s="70"/>
      <c r="PQV172" s="104"/>
      <c r="PQW172" s="105"/>
      <c r="PQX172" s="106"/>
      <c r="PQY172" s="107"/>
      <c r="PQZ172" s="108"/>
      <c r="PRA172" s="129"/>
      <c r="PRB172" s="130"/>
      <c r="PRC172" s="70"/>
      <c r="PRD172" s="104"/>
      <c r="PRE172" s="105"/>
      <c r="PRF172" s="106"/>
      <c r="PRG172" s="107"/>
      <c r="PRH172" s="108"/>
      <c r="PRI172" s="129"/>
      <c r="PRJ172" s="130"/>
      <c r="PRK172" s="70"/>
      <c r="PRL172" s="104"/>
      <c r="PRM172" s="105"/>
      <c r="PRN172" s="106"/>
      <c r="PRO172" s="107"/>
      <c r="PRP172" s="108"/>
      <c r="PRQ172" s="129"/>
      <c r="PRR172" s="130"/>
      <c r="PRS172" s="70"/>
      <c r="PRT172" s="104"/>
      <c r="PRU172" s="105"/>
      <c r="PRV172" s="106"/>
      <c r="PRW172" s="107"/>
      <c r="PRX172" s="108"/>
      <c r="PRY172" s="129"/>
      <c r="PRZ172" s="130"/>
      <c r="PSA172" s="70"/>
      <c r="PSB172" s="104"/>
      <c r="PSC172" s="105"/>
      <c r="PSD172" s="106"/>
      <c r="PSE172" s="107"/>
      <c r="PSF172" s="108"/>
      <c r="PSG172" s="129"/>
      <c r="PSH172" s="130"/>
      <c r="PSI172" s="70"/>
      <c r="PSJ172" s="104"/>
      <c r="PSK172" s="105"/>
      <c r="PSL172" s="106"/>
      <c r="PSM172" s="107"/>
      <c r="PSN172" s="108"/>
      <c r="PSO172" s="129"/>
      <c r="PSP172" s="130"/>
      <c r="PSQ172" s="70"/>
      <c r="PSR172" s="104"/>
      <c r="PSS172" s="105"/>
      <c r="PST172" s="106"/>
      <c r="PSU172" s="107"/>
      <c r="PSV172" s="108"/>
      <c r="PSW172" s="129"/>
      <c r="PSX172" s="130"/>
      <c r="PSY172" s="70"/>
      <c r="PSZ172" s="104"/>
      <c r="PTA172" s="105"/>
      <c r="PTB172" s="106"/>
      <c r="PTC172" s="107"/>
      <c r="PTD172" s="108"/>
      <c r="PTE172" s="129"/>
      <c r="PTF172" s="130"/>
      <c r="PTG172" s="70"/>
      <c r="PTH172" s="104"/>
      <c r="PTI172" s="105"/>
      <c r="PTJ172" s="106"/>
      <c r="PTK172" s="107"/>
      <c r="PTL172" s="108"/>
      <c r="PTM172" s="129"/>
      <c r="PTN172" s="130"/>
      <c r="PTO172" s="70"/>
      <c r="PTP172" s="104"/>
      <c r="PTQ172" s="105"/>
      <c r="PTR172" s="106"/>
      <c r="PTS172" s="107"/>
      <c r="PTT172" s="108"/>
      <c r="PTU172" s="129"/>
      <c r="PTV172" s="130"/>
      <c r="PTW172" s="70"/>
      <c r="PTX172" s="104"/>
      <c r="PTY172" s="105"/>
      <c r="PTZ172" s="106"/>
      <c r="PUA172" s="107"/>
      <c r="PUB172" s="108"/>
      <c r="PUC172" s="129"/>
      <c r="PUD172" s="130"/>
      <c r="PUE172" s="70"/>
      <c r="PUF172" s="104"/>
      <c r="PUG172" s="105"/>
      <c r="PUH172" s="106"/>
      <c r="PUI172" s="107"/>
      <c r="PUJ172" s="108"/>
      <c r="PUK172" s="129"/>
      <c r="PUL172" s="130"/>
      <c r="PUM172" s="70"/>
      <c r="PUN172" s="104"/>
      <c r="PUO172" s="105"/>
      <c r="PUP172" s="106"/>
      <c r="PUQ172" s="107"/>
      <c r="PUR172" s="108"/>
      <c r="PUS172" s="129"/>
      <c r="PUT172" s="130"/>
      <c r="PUU172" s="70"/>
      <c r="PUV172" s="104"/>
      <c r="PUW172" s="105"/>
      <c r="PUX172" s="106"/>
      <c r="PUY172" s="107"/>
      <c r="PUZ172" s="108"/>
      <c r="PVA172" s="129"/>
      <c r="PVB172" s="130"/>
      <c r="PVC172" s="70"/>
      <c r="PVD172" s="104"/>
      <c r="PVE172" s="105"/>
      <c r="PVF172" s="106"/>
      <c r="PVG172" s="107"/>
      <c r="PVH172" s="108"/>
      <c r="PVI172" s="129"/>
      <c r="PVJ172" s="130"/>
      <c r="PVK172" s="70"/>
      <c r="PVL172" s="104"/>
      <c r="PVM172" s="105"/>
      <c r="PVN172" s="106"/>
      <c r="PVO172" s="107"/>
      <c r="PVP172" s="108"/>
      <c r="PVQ172" s="129"/>
      <c r="PVR172" s="130"/>
      <c r="PVS172" s="70"/>
      <c r="PVT172" s="104"/>
      <c r="PVU172" s="105"/>
      <c r="PVV172" s="106"/>
      <c r="PVW172" s="107"/>
      <c r="PVX172" s="108"/>
      <c r="PVY172" s="129"/>
      <c r="PVZ172" s="130"/>
      <c r="PWA172" s="70"/>
      <c r="PWB172" s="104"/>
      <c r="PWC172" s="105"/>
      <c r="PWD172" s="106"/>
      <c r="PWE172" s="107"/>
      <c r="PWF172" s="108"/>
      <c r="PWG172" s="129"/>
      <c r="PWH172" s="130"/>
      <c r="PWI172" s="70"/>
      <c r="PWJ172" s="104"/>
      <c r="PWK172" s="105"/>
      <c r="PWL172" s="106"/>
      <c r="PWM172" s="107"/>
      <c r="PWN172" s="108"/>
      <c r="PWO172" s="129"/>
      <c r="PWP172" s="130"/>
      <c r="PWQ172" s="70"/>
      <c r="PWR172" s="104"/>
      <c r="PWS172" s="105"/>
      <c r="PWT172" s="106"/>
      <c r="PWU172" s="107"/>
      <c r="PWV172" s="108"/>
      <c r="PWW172" s="129"/>
      <c r="PWX172" s="130"/>
      <c r="PWY172" s="70"/>
      <c r="PWZ172" s="104"/>
      <c r="PXA172" s="105"/>
      <c r="PXB172" s="106"/>
      <c r="PXC172" s="107"/>
      <c r="PXD172" s="108"/>
      <c r="PXE172" s="129"/>
      <c r="PXF172" s="130"/>
      <c r="PXG172" s="70"/>
      <c r="PXH172" s="104"/>
      <c r="PXI172" s="105"/>
      <c r="PXJ172" s="106"/>
      <c r="PXK172" s="107"/>
      <c r="PXL172" s="108"/>
      <c r="PXM172" s="129"/>
      <c r="PXN172" s="130"/>
      <c r="PXO172" s="70"/>
      <c r="PXP172" s="104"/>
      <c r="PXQ172" s="105"/>
      <c r="PXR172" s="106"/>
      <c r="PXS172" s="107"/>
      <c r="PXT172" s="108"/>
      <c r="PXU172" s="129"/>
      <c r="PXV172" s="130"/>
      <c r="PXW172" s="70"/>
      <c r="PXX172" s="104"/>
      <c r="PXY172" s="105"/>
      <c r="PXZ172" s="106"/>
      <c r="PYA172" s="107"/>
      <c r="PYB172" s="108"/>
      <c r="PYC172" s="129"/>
      <c r="PYD172" s="130"/>
      <c r="PYE172" s="70"/>
      <c r="PYF172" s="104"/>
      <c r="PYG172" s="105"/>
      <c r="PYH172" s="106"/>
      <c r="PYI172" s="107"/>
      <c r="PYJ172" s="108"/>
      <c r="PYK172" s="129"/>
      <c r="PYL172" s="130"/>
      <c r="PYM172" s="70"/>
      <c r="PYN172" s="104"/>
      <c r="PYO172" s="105"/>
      <c r="PYP172" s="106"/>
      <c r="PYQ172" s="107"/>
      <c r="PYR172" s="108"/>
      <c r="PYS172" s="129"/>
      <c r="PYT172" s="130"/>
      <c r="PYU172" s="70"/>
      <c r="PYV172" s="104"/>
      <c r="PYW172" s="105"/>
      <c r="PYX172" s="106"/>
      <c r="PYY172" s="107"/>
      <c r="PYZ172" s="108"/>
      <c r="PZA172" s="129"/>
      <c r="PZB172" s="130"/>
      <c r="PZC172" s="70"/>
      <c r="PZD172" s="104"/>
      <c r="PZE172" s="105"/>
      <c r="PZF172" s="106"/>
      <c r="PZG172" s="107"/>
      <c r="PZH172" s="108"/>
      <c r="PZI172" s="129"/>
      <c r="PZJ172" s="130"/>
      <c r="PZK172" s="70"/>
      <c r="PZL172" s="104"/>
      <c r="PZM172" s="105"/>
      <c r="PZN172" s="106"/>
      <c r="PZO172" s="107"/>
      <c r="PZP172" s="108"/>
      <c r="PZQ172" s="129"/>
      <c r="PZR172" s="130"/>
      <c r="PZS172" s="70"/>
      <c r="PZT172" s="104"/>
      <c r="PZU172" s="105"/>
      <c r="PZV172" s="106"/>
      <c r="PZW172" s="107"/>
      <c r="PZX172" s="108"/>
      <c r="PZY172" s="129"/>
      <c r="PZZ172" s="130"/>
      <c r="QAA172" s="70"/>
      <c r="QAB172" s="104"/>
      <c r="QAC172" s="105"/>
      <c r="QAD172" s="106"/>
      <c r="QAE172" s="107"/>
      <c r="QAF172" s="108"/>
      <c r="QAG172" s="129"/>
      <c r="QAH172" s="130"/>
      <c r="QAI172" s="70"/>
      <c r="QAJ172" s="104"/>
      <c r="QAK172" s="105"/>
      <c r="QAL172" s="106"/>
      <c r="QAM172" s="107"/>
      <c r="QAN172" s="108"/>
      <c r="QAO172" s="129"/>
      <c r="QAP172" s="130"/>
      <c r="QAQ172" s="70"/>
      <c r="QAR172" s="104"/>
      <c r="QAS172" s="105"/>
      <c r="QAT172" s="106"/>
      <c r="QAU172" s="107"/>
      <c r="QAV172" s="108"/>
      <c r="QAW172" s="129"/>
      <c r="QAX172" s="130"/>
      <c r="QAY172" s="70"/>
      <c r="QAZ172" s="104"/>
      <c r="QBA172" s="105"/>
      <c r="QBB172" s="106"/>
      <c r="QBC172" s="107"/>
      <c r="QBD172" s="108"/>
      <c r="QBE172" s="129"/>
      <c r="QBF172" s="130"/>
      <c r="QBG172" s="70"/>
      <c r="QBH172" s="104"/>
      <c r="QBI172" s="105"/>
      <c r="QBJ172" s="106"/>
      <c r="QBK172" s="107"/>
      <c r="QBL172" s="108"/>
      <c r="QBM172" s="129"/>
      <c r="QBN172" s="130"/>
      <c r="QBO172" s="70"/>
      <c r="QBP172" s="104"/>
      <c r="QBQ172" s="105"/>
      <c r="QBR172" s="106"/>
      <c r="QBS172" s="107"/>
      <c r="QBT172" s="108"/>
      <c r="QBU172" s="129"/>
      <c r="QBV172" s="130"/>
      <c r="QBW172" s="70"/>
      <c r="QBX172" s="104"/>
      <c r="QBY172" s="105"/>
      <c r="QBZ172" s="106"/>
      <c r="QCA172" s="107"/>
      <c r="QCB172" s="108"/>
      <c r="QCC172" s="129"/>
      <c r="QCD172" s="130"/>
      <c r="QCE172" s="70"/>
      <c r="QCF172" s="104"/>
      <c r="QCG172" s="105"/>
      <c r="QCH172" s="106"/>
      <c r="QCI172" s="107"/>
      <c r="QCJ172" s="108"/>
      <c r="QCK172" s="129"/>
      <c r="QCL172" s="130"/>
      <c r="QCM172" s="70"/>
      <c r="QCN172" s="104"/>
      <c r="QCO172" s="105"/>
      <c r="QCP172" s="106"/>
      <c r="QCQ172" s="107"/>
      <c r="QCR172" s="108"/>
      <c r="QCS172" s="129"/>
      <c r="QCT172" s="130"/>
      <c r="QCU172" s="70"/>
      <c r="QCV172" s="104"/>
      <c r="QCW172" s="105"/>
      <c r="QCX172" s="106"/>
      <c r="QCY172" s="107"/>
      <c r="QCZ172" s="108"/>
      <c r="QDA172" s="129"/>
      <c r="QDB172" s="130"/>
      <c r="QDC172" s="70"/>
      <c r="QDD172" s="104"/>
      <c r="QDE172" s="105"/>
      <c r="QDF172" s="106"/>
      <c r="QDG172" s="107"/>
      <c r="QDH172" s="108"/>
      <c r="QDI172" s="129"/>
      <c r="QDJ172" s="130"/>
      <c r="QDK172" s="70"/>
      <c r="QDL172" s="104"/>
      <c r="QDM172" s="105"/>
      <c r="QDN172" s="106"/>
      <c r="QDO172" s="107"/>
      <c r="QDP172" s="108"/>
      <c r="QDQ172" s="129"/>
      <c r="QDR172" s="130"/>
      <c r="QDS172" s="70"/>
      <c r="QDT172" s="104"/>
      <c r="QDU172" s="105"/>
      <c r="QDV172" s="106"/>
      <c r="QDW172" s="107"/>
      <c r="QDX172" s="108"/>
      <c r="QDY172" s="129"/>
      <c r="QDZ172" s="130"/>
      <c r="QEA172" s="70"/>
      <c r="QEB172" s="104"/>
      <c r="QEC172" s="105"/>
      <c r="QED172" s="106"/>
      <c r="QEE172" s="107"/>
      <c r="QEF172" s="108"/>
      <c r="QEG172" s="129"/>
      <c r="QEH172" s="130"/>
      <c r="QEI172" s="70"/>
      <c r="QEJ172" s="104"/>
      <c r="QEK172" s="105"/>
      <c r="QEL172" s="106"/>
      <c r="QEM172" s="107"/>
      <c r="QEN172" s="108"/>
      <c r="QEO172" s="129"/>
      <c r="QEP172" s="130"/>
      <c r="QEQ172" s="70"/>
      <c r="QER172" s="104"/>
      <c r="QES172" s="105"/>
      <c r="QET172" s="106"/>
      <c r="QEU172" s="107"/>
      <c r="QEV172" s="108"/>
      <c r="QEW172" s="129"/>
      <c r="QEX172" s="130"/>
      <c r="QEY172" s="70"/>
      <c r="QEZ172" s="104"/>
      <c r="QFA172" s="105"/>
      <c r="QFB172" s="106"/>
      <c r="QFC172" s="107"/>
      <c r="QFD172" s="108"/>
      <c r="QFE172" s="129"/>
      <c r="QFF172" s="130"/>
      <c r="QFG172" s="70"/>
      <c r="QFH172" s="104"/>
      <c r="QFI172" s="105"/>
      <c r="QFJ172" s="106"/>
      <c r="QFK172" s="107"/>
      <c r="QFL172" s="108"/>
      <c r="QFM172" s="129"/>
      <c r="QFN172" s="130"/>
      <c r="QFO172" s="70"/>
      <c r="QFP172" s="104"/>
      <c r="QFQ172" s="105"/>
      <c r="QFR172" s="106"/>
      <c r="QFS172" s="107"/>
      <c r="QFT172" s="108"/>
      <c r="QFU172" s="129"/>
      <c r="QFV172" s="130"/>
      <c r="QFW172" s="70"/>
      <c r="QFX172" s="104"/>
      <c r="QFY172" s="105"/>
      <c r="QFZ172" s="106"/>
      <c r="QGA172" s="107"/>
      <c r="QGB172" s="108"/>
      <c r="QGC172" s="129"/>
      <c r="QGD172" s="130"/>
      <c r="QGE172" s="70"/>
      <c r="QGF172" s="104"/>
      <c r="QGG172" s="105"/>
      <c r="QGH172" s="106"/>
      <c r="QGI172" s="107"/>
      <c r="QGJ172" s="108"/>
      <c r="QGK172" s="129"/>
      <c r="QGL172" s="130"/>
      <c r="QGM172" s="70"/>
      <c r="QGN172" s="104"/>
      <c r="QGO172" s="105"/>
      <c r="QGP172" s="106"/>
      <c r="QGQ172" s="107"/>
      <c r="QGR172" s="108"/>
      <c r="QGS172" s="129"/>
      <c r="QGT172" s="130"/>
      <c r="QGU172" s="70"/>
      <c r="QGV172" s="104"/>
      <c r="QGW172" s="105"/>
      <c r="QGX172" s="106"/>
      <c r="QGY172" s="107"/>
      <c r="QGZ172" s="108"/>
      <c r="QHA172" s="129"/>
      <c r="QHB172" s="130"/>
      <c r="QHC172" s="70"/>
      <c r="QHD172" s="104"/>
      <c r="QHE172" s="105"/>
      <c r="QHF172" s="106"/>
      <c r="QHG172" s="107"/>
      <c r="QHH172" s="108"/>
      <c r="QHI172" s="129"/>
      <c r="QHJ172" s="130"/>
      <c r="QHK172" s="70"/>
      <c r="QHL172" s="104"/>
      <c r="QHM172" s="105"/>
      <c r="QHN172" s="106"/>
      <c r="QHO172" s="107"/>
      <c r="QHP172" s="108"/>
      <c r="QHQ172" s="129"/>
      <c r="QHR172" s="130"/>
      <c r="QHS172" s="70"/>
      <c r="QHT172" s="104"/>
      <c r="QHU172" s="105"/>
      <c r="QHV172" s="106"/>
      <c r="QHW172" s="107"/>
      <c r="QHX172" s="108"/>
      <c r="QHY172" s="129"/>
      <c r="QHZ172" s="130"/>
      <c r="QIA172" s="70"/>
      <c r="QIB172" s="104"/>
      <c r="QIC172" s="105"/>
      <c r="QID172" s="106"/>
      <c r="QIE172" s="107"/>
      <c r="QIF172" s="108"/>
      <c r="QIG172" s="129"/>
      <c r="QIH172" s="130"/>
      <c r="QII172" s="70"/>
      <c r="QIJ172" s="104"/>
      <c r="QIK172" s="105"/>
      <c r="QIL172" s="106"/>
      <c r="QIM172" s="107"/>
      <c r="QIN172" s="108"/>
      <c r="QIO172" s="129"/>
      <c r="QIP172" s="130"/>
      <c r="QIQ172" s="70"/>
      <c r="QIR172" s="104"/>
      <c r="QIS172" s="105"/>
      <c r="QIT172" s="106"/>
      <c r="QIU172" s="107"/>
      <c r="QIV172" s="108"/>
      <c r="QIW172" s="129"/>
      <c r="QIX172" s="130"/>
      <c r="QIY172" s="70"/>
      <c r="QIZ172" s="104"/>
      <c r="QJA172" s="105"/>
      <c r="QJB172" s="106"/>
      <c r="QJC172" s="107"/>
      <c r="QJD172" s="108"/>
      <c r="QJE172" s="129"/>
      <c r="QJF172" s="130"/>
      <c r="QJG172" s="70"/>
      <c r="QJH172" s="104"/>
      <c r="QJI172" s="105"/>
      <c r="QJJ172" s="106"/>
      <c r="QJK172" s="107"/>
      <c r="QJL172" s="108"/>
      <c r="QJM172" s="129"/>
      <c r="QJN172" s="130"/>
      <c r="QJO172" s="70"/>
      <c r="QJP172" s="104"/>
      <c r="QJQ172" s="105"/>
      <c r="QJR172" s="106"/>
      <c r="QJS172" s="107"/>
      <c r="QJT172" s="108"/>
      <c r="QJU172" s="129"/>
      <c r="QJV172" s="130"/>
      <c r="QJW172" s="70"/>
      <c r="QJX172" s="104"/>
      <c r="QJY172" s="105"/>
      <c r="QJZ172" s="106"/>
      <c r="QKA172" s="107"/>
      <c r="QKB172" s="108"/>
      <c r="QKC172" s="129"/>
      <c r="QKD172" s="130"/>
      <c r="QKE172" s="70"/>
      <c r="QKF172" s="104"/>
      <c r="QKG172" s="105"/>
      <c r="QKH172" s="106"/>
      <c r="QKI172" s="107"/>
      <c r="QKJ172" s="108"/>
      <c r="QKK172" s="129"/>
      <c r="QKL172" s="130"/>
      <c r="QKM172" s="70"/>
      <c r="QKN172" s="104"/>
      <c r="QKO172" s="105"/>
      <c r="QKP172" s="106"/>
      <c r="QKQ172" s="107"/>
      <c r="QKR172" s="108"/>
      <c r="QKS172" s="129"/>
      <c r="QKT172" s="130"/>
      <c r="QKU172" s="70"/>
      <c r="QKV172" s="104"/>
      <c r="QKW172" s="105"/>
      <c r="QKX172" s="106"/>
      <c r="QKY172" s="107"/>
      <c r="QKZ172" s="108"/>
      <c r="QLA172" s="129"/>
      <c r="QLB172" s="130"/>
      <c r="QLC172" s="70"/>
      <c r="QLD172" s="104"/>
      <c r="QLE172" s="105"/>
      <c r="QLF172" s="106"/>
      <c r="QLG172" s="107"/>
      <c r="QLH172" s="108"/>
      <c r="QLI172" s="129"/>
      <c r="QLJ172" s="130"/>
      <c r="QLK172" s="70"/>
      <c r="QLL172" s="104"/>
      <c r="QLM172" s="105"/>
      <c r="QLN172" s="106"/>
      <c r="QLO172" s="107"/>
      <c r="QLP172" s="108"/>
      <c r="QLQ172" s="129"/>
      <c r="QLR172" s="130"/>
      <c r="QLS172" s="70"/>
      <c r="QLT172" s="104"/>
      <c r="QLU172" s="105"/>
      <c r="QLV172" s="106"/>
      <c r="QLW172" s="107"/>
      <c r="QLX172" s="108"/>
      <c r="QLY172" s="129"/>
      <c r="QLZ172" s="130"/>
      <c r="QMA172" s="70"/>
      <c r="QMB172" s="104"/>
      <c r="QMC172" s="105"/>
      <c r="QMD172" s="106"/>
      <c r="QME172" s="107"/>
      <c r="QMF172" s="108"/>
      <c r="QMG172" s="129"/>
      <c r="QMH172" s="130"/>
      <c r="QMI172" s="70"/>
      <c r="QMJ172" s="104"/>
      <c r="QMK172" s="105"/>
      <c r="QML172" s="106"/>
      <c r="QMM172" s="107"/>
      <c r="QMN172" s="108"/>
      <c r="QMO172" s="129"/>
      <c r="QMP172" s="130"/>
      <c r="QMQ172" s="70"/>
      <c r="QMR172" s="104"/>
      <c r="QMS172" s="105"/>
      <c r="QMT172" s="106"/>
      <c r="QMU172" s="107"/>
      <c r="QMV172" s="108"/>
      <c r="QMW172" s="129"/>
      <c r="QMX172" s="130"/>
      <c r="QMY172" s="70"/>
      <c r="QMZ172" s="104"/>
      <c r="QNA172" s="105"/>
      <c r="QNB172" s="106"/>
      <c r="QNC172" s="107"/>
      <c r="QND172" s="108"/>
      <c r="QNE172" s="129"/>
      <c r="QNF172" s="130"/>
      <c r="QNG172" s="70"/>
      <c r="QNH172" s="104"/>
      <c r="QNI172" s="105"/>
      <c r="QNJ172" s="106"/>
      <c r="QNK172" s="107"/>
      <c r="QNL172" s="108"/>
      <c r="QNM172" s="129"/>
      <c r="QNN172" s="130"/>
      <c r="QNO172" s="70"/>
      <c r="QNP172" s="104"/>
      <c r="QNQ172" s="105"/>
      <c r="QNR172" s="106"/>
      <c r="QNS172" s="107"/>
      <c r="QNT172" s="108"/>
      <c r="QNU172" s="129"/>
      <c r="QNV172" s="130"/>
      <c r="QNW172" s="70"/>
      <c r="QNX172" s="104"/>
      <c r="QNY172" s="105"/>
      <c r="QNZ172" s="106"/>
      <c r="QOA172" s="107"/>
      <c r="QOB172" s="108"/>
      <c r="QOC172" s="129"/>
      <c r="QOD172" s="130"/>
      <c r="QOE172" s="70"/>
      <c r="QOF172" s="104"/>
      <c r="QOG172" s="105"/>
      <c r="QOH172" s="106"/>
      <c r="QOI172" s="107"/>
      <c r="QOJ172" s="108"/>
      <c r="QOK172" s="129"/>
      <c r="QOL172" s="130"/>
      <c r="QOM172" s="70"/>
      <c r="QON172" s="104"/>
      <c r="QOO172" s="105"/>
      <c r="QOP172" s="106"/>
      <c r="QOQ172" s="107"/>
      <c r="QOR172" s="108"/>
      <c r="QOS172" s="129"/>
      <c r="QOT172" s="130"/>
      <c r="QOU172" s="70"/>
      <c r="QOV172" s="104"/>
      <c r="QOW172" s="105"/>
      <c r="QOX172" s="106"/>
      <c r="QOY172" s="107"/>
      <c r="QOZ172" s="108"/>
      <c r="QPA172" s="129"/>
      <c r="QPB172" s="130"/>
      <c r="QPC172" s="70"/>
      <c r="QPD172" s="104"/>
      <c r="QPE172" s="105"/>
      <c r="QPF172" s="106"/>
      <c r="QPG172" s="107"/>
      <c r="QPH172" s="108"/>
      <c r="QPI172" s="129"/>
      <c r="QPJ172" s="130"/>
      <c r="QPK172" s="70"/>
      <c r="QPL172" s="104"/>
      <c r="QPM172" s="105"/>
      <c r="QPN172" s="106"/>
      <c r="QPO172" s="107"/>
      <c r="QPP172" s="108"/>
      <c r="QPQ172" s="129"/>
      <c r="QPR172" s="130"/>
      <c r="QPS172" s="70"/>
      <c r="QPT172" s="104"/>
      <c r="QPU172" s="105"/>
      <c r="QPV172" s="106"/>
      <c r="QPW172" s="107"/>
      <c r="QPX172" s="108"/>
      <c r="QPY172" s="129"/>
      <c r="QPZ172" s="130"/>
      <c r="QQA172" s="70"/>
      <c r="QQB172" s="104"/>
      <c r="QQC172" s="105"/>
      <c r="QQD172" s="106"/>
      <c r="QQE172" s="107"/>
      <c r="QQF172" s="108"/>
      <c r="QQG172" s="129"/>
      <c r="QQH172" s="130"/>
      <c r="QQI172" s="70"/>
      <c r="QQJ172" s="104"/>
      <c r="QQK172" s="105"/>
      <c r="QQL172" s="106"/>
      <c r="QQM172" s="107"/>
      <c r="QQN172" s="108"/>
      <c r="QQO172" s="129"/>
      <c r="QQP172" s="130"/>
      <c r="QQQ172" s="70"/>
      <c r="QQR172" s="104"/>
      <c r="QQS172" s="105"/>
      <c r="QQT172" s="106"/>
      <c r="QQU172" s="107"/>
      <c r="QQV172" s="108"/>
      <c r="QQW172" s="129"/>
      <c r="QQX172" s="130"/>
      <c r="QQY172" s="70"/>
      <c r="QQZ172" s="104"/>
      <c r="QRA172" s="105"/>
      <c r="QRB172" s="106"/>
      <c r="QRC172" s="107"/>
      <c r="QRD172" s="108"/>
      <c r="QRE172" s="129"/>
      <c r="QRF172" s="130"/>
      <c r="QRG172" s="70"/>
      <c r="QRH172" s="104"/>
      <c r="QRI172" s="105"/>
      <c r="QRJ172" s="106"/>
      <c r="QRK172" s="107"/>
      <c r="QRL172" s="108"/>
      <c r="QRM172" s="129"/>
      <c r="QRN172" s="130"/>
      <c r="QRO172" s="70"/>
      <c r="QRP172" s="104"/>
      <c r="QRQ172" s="105"/>
      <c r="QRR172" s="106"/>
      <c r="QRS172" s="107"/>
      <c r="QRT172" s="108"/>
      <c r="QRU172" s="129"/>
      <c r="QRV172" s="130"/>
      <c r="QRW172" s="70"/>
      <c r="QRX172" s="104"/>
      <c r="QRY172" s="105"/>
      <c r="QRZ172" s="106"/>
      <c r="QSA172" s="107"/>
      <c r="QSB172" s="108"/>
      <c r="QSC172" s="129"/>
      <c r="QSD172" s="130"/>
      <c r="QSE172" s="70"/>
      <c r="QSF172" s="104"/>
      <c r="QSG172" s="105"/>
      <c r="QSH172" s="106"/>
      <c r="QSI172" s="107"/>
      <c r="QSJ172" s="108"/>
      <c r="QSK172" s="129"/>
      <c r="QSL172" s="130"/>
      <c r="QSM172" s="70"/>
      <c r="QSN172" s="104"/>
      <c r="QSO172" s="105"/>
      <c r="QSP172" s="106"/>
      <c r="QSQ172" s="107"/>
      <c r="QSR172" s="108"/>
      <c r="QSS172" s="129"/>
      <c r="QST172" s="130"/>
      <c r="QSU172" s="70"/>
      <c r="QSV172" s="104"/>
      <c r="QSW172" s="105"/>
      <c r="QSX172" s="106"/>
      <c r="QSY172" s="107"/>
      <c r="QSZ172" s="108"/>
      <c r="QTA172" s="129"/>
      <c r="QTB172" s="130"/>
      <c r="QTC172" s="70"/>
      <c r="QTD172" s="104"/>
      <c r="QTE172" s="105"/>
      <c r="QTF172" s="106"/>
      <c r="QTG172" s="107"/>
      <c r="QTH172" s="108"/>
      <c r="QTI172" s="129"/>
      <c r="QTJ172" s="130"/>
      <c r="QTK172" s="70"/>
      <c r="QTL172" s="104"/>
      <c r="QTM172" s="105"/>
      <c r="QTN172" s="106"/>
      <c r="QTO172" s="107"/>
      <c r="QTP172" s="108"/>
      <c r="QTQ172" s="129"/>
      <c r="QTR172" s="130"/>
      <c r="QTS172" s="70"/>
      <c r="QTT172" s="104"/>
      <c r="QTU172" s="105"/>
      <c r="QTV172" s="106"/>
      <c r="QTW172" s="107"/>
      <c r="QTX172" s="108"/>
      <c r="QTY172" s="129"/>
      <c r="QTZ172" s="130"/>
      <c r="QUA172" s="70"/>
      <c r="QUB172" s="104"/>
      <c r="QUC172" s="105"/>
      <c r="QUD172" s="106"/>
      <c r="QUE172" s="107"/>
      <c r="QUF172" s="108"/>
      <c r="QUG172" s="129"/>
      <c r="QUH172" s="130"/>
      <c r="QUI172" s="70"/>
      <c r="QUJ172" s="104"/>
      <c r="QUK172" s="105"/>
      <c r="QUL172" s="106"/>
      <c r="QUM172" s="107"/>
      <c r="QUN172" s="108"/>
      <c r="QUO172" s="129"/>
      <c r="QUP172" s="130"/>
      <c r="QUQ172" s="70"/>
      <c r="QUR172" s="104"/>
      <c r="QUS172" s="105"/>
      <c r="QUT172" s="106"/>
      <c r="QUU172" s="107"/>
      <c r="QUV172" s="108"/>
      <c r="QUW172" s="129"/>
      <c r="QUX172" s="130"/>
      <c r="QUY172" s="70"/>
      <c r="QUZ172" s="104"/>
      <c r="QVA172" s="105"/>
      <c r="QVB172" s="106"/>
      <c r="QVC172" s="107"/>
      <c r="QVD172" s="108"/>
      <c r="QVE172" s="129"/>
      <c r="QVF172" s="130"/>
      <c r="QVG172" s="70"/>
      <c r="QVH172" s="104"/>
      <c r="QVI172" s="105"/>
      <c r="QVJ172" s="106"/>
      <c r="QVK172" s="107"/>
      <c r="QVL172" s="108"/>
      <c r="QVM172" s="129"/>
      <c r="QVN172" s="130"/>
      <c r="QVO172" s="70"/>
      <c r="QVP172" s="104"/>
      <c r="QVQ172" s="105"/>
      <c r="QVR172" s="106"/>
      <c r="QVS172" s="107"/>
      <c r="QVT172" s="108"/>
      <c r="QVU172" s="129"/>
      <c r="QVV172" s="130"/>
      <c r="QVW172" s="70"/>
      <c r="QVX172" s="104"/>
      <c r="QVY172" s="105"/>
      <c r="QVZ172" s="106"/>
      <c r="QWA172" s="107"/>
      <c r="QWB172" s="108"/>
      <c r="QWC172" s="129"/>
      <c r="QWD172" s="130"/>
      <c r="QWE172" s="70"/>
      <c r="QWF172" s="104"/>
      <c r="QWG172" s="105"/>
      <c r="QWH172" s="106"/>
      <c r="QWI172" s="107"/>
      <c r="QWJ172" s="108"/>
      <c r="QWK172" s="129"/>
      <c r="QWL172" s="130"/>
      <c r="QWM172" s="70"/>
      <c r="QWN172" s="104"/>
      <c r="QWO172" s="105"/>
      <c r="QWP172" s="106"/>
      <c r="QWQ172" s="107"/>
      <c r="QWR172" s="108"/>
      <c r="QWS172" s="129"/>
      <c r="QWT172" s="130"/>
      <c r="QWU172" s="70"/>
      <c r="QWV172" s="104"/>
      <c r="QWW172" s="105"/>
      <c r="QWX172" s="106"/>
      <c r="QWY172" s="107"/>
      <c r="QWZ172" s="108"/>
      <c r="QXA172" s="129"/>
      <c r="QXB172" s="130"/>
      <c r="QXC172" s="70"/>
      <c r="QXD172" s="104"/>
      <c r="QXE172" s="105"/>
      <c r="QXF172" s="106"/>
      <c r="QXG172" s="107"/>
      <c r="QXH172" s="108"/>
      <c r="QXI172" s="129"/>
      <c r="QXJ172" s="130"/>
      <c r="QXK172" s="70"/>
      <c r="QXL172" s="104"/>
      <c r="QXM172" s="105"/>
      <c r="QXN172" s="106"/>
      <c r="QXO172" s="107"/>
      <c r="QXP172" s="108"/>
      <c r="QXQ172" s="129"/>
      <c r="QXR172" s="130"/>
      <c r="QXS172" s="70"/>
      <c r="QXT172" s="104"/>
      <c r="QXU172" s="105"/>
      <c r="QXV172" s="106"/>
      <c r="QXW172" s="107"/>
      <c r="QXX172" s="108"/>
      <c r="QXY172" s="129"/>
      <c r="QXZ172" s="130"/>
      <c r="QYA172" s="70"/>
      <c r="QYB172" s="104"/>
      <c r="QYC172" s="105"/>
      <c r="QYD172" s="106"/>
      <c r="QYE172" s="107"/>
      <c r="QYF172" s="108"/>
      <c r="QYG172" s="129"/>
      <c r="QYH172" s="130"/>
      <c r="QYI172" s="70"/>
      <c r="QYJ172" s="104"/>
      <c r="QYK172" s="105"/>
      <c r="QYL172" s="106"/>
      <c r="QYM172" s="107"/>
      <c r="QYN172" s="108"/>
      <c r="QYO172" s="129"/>
      <c r="QYP172" s="130"/>
      <c r="QYQ172" s="70"/>
      <c r="QYR172" s="104"/>
      <c r="QYS172" s="105"/>
      <c r="QYT172" s="106"/>
      <c r="QYU172" s="107"/>
      <c r="QYV172" s="108"/>
      <c r="QYW172" s="129"/>
      <c r="QYX172" s="130"/>
      <c r="QYY172" s="70"/>
      <c r="QYZ172" s="104"/>
      <c r="QZA172" s="105"/>
      <c r="QZB172" s="106"/>
      <c r="QZC172" s="107"/>
      <c r="QZD172" s="108"/>
      <c r="QZE172" s="129"/>
      <c r="QZF172" s="130"/>
      <c r="QZG172" s="70"/>
      <c r="QZH172" s="104"/>
      <c r="QZI172" s="105"/>
      <c r="QZJ172" s="106"/>
      <c r="QZK172" s="107"/>
      <c r="QZL172" s="108"/>
      <c r="QZM172" s="129"/>
      <c r="QZN172" s="130"/>
      <c r="QZO172" s="70"/>
      <c r="QZP172" s="104"/>
      <c r="QZQ172" s="105"/>
      <c r="QZR172" s="106"/>
      <c r="QZS172" s="107"/>
      <c r="QZT172" s="108"/>
      <c r="QZU172" s="129"/>
      <c r="QZV172" s="130"/>
      <c r="QZW172" s="70"/>
      <c r="QZX172" s="104"/>
      <c r="QZY172" s="105"/>
      <c r="QZZ172" s="106"/>
      <c r="RAA172" s="107"/>
      <c r="RAB172" s="108"/>
      <c r="RAC172" s="129"/>
      <c r="RAD172" s="130"/>
      <c r="RAE172" s="70"/>
      <c r="RAF172" s="104"/>
      <c r="RAG172" s="105"/>
      <c r="RAH172" s="106"/>
      <c r="RAI172" s="107"/>
      <c r="RAJ172" s="108"/>
      <c r="RAK172" s="129"/>
      <c r="RAL172" s="130"/>
      <c r="RAM172" s="70"/>
      <c r="RAN172" s="104"/>
      <c r="RAO172" s="105"/>
      <c r="RAP172" s="106"/>
      <c r="RAQ172" s="107"/>
      <c r="RAR172" s="108"/>
      <c r="RAS172" s="129"/>
      <c r="RAT172" s="130"/>
      <c r="RAU172" s="70"/>
      <c r="RAV172" s="104"/>
      <c r="RAW172" s="105"/>
      <c r="RAX172" s="106"/>
      <c r="RAY172" s="107"/>
      <c r="RAZ172" s="108"/>
      <c r="RBA172" s="129"/>
      <c r="RBB172" s="130"/>
      <c r="RBC172" s="70"/>
      <c r="RBD172" s="104"/>
      <c r="RBE172" s="105"/>
      <c r="RBF172" s="106"/>
      <c r="RBG172" s="107"/>
      <c r="RBH172" s="108"/>
      <c r="RBI172" s="129"/>
      <c r="RBJ172" s="130"/>
      <c r="RBK172" s="70"/>
      <c r="RBL172" s="104"/>
      <c r="RBM172" s="105"/>
      <c r="RBN172" s="106"/>
      <c r="RBO172" s="107"/>
      <c r="RBP172" s="108"/>
      <c r="RBQ172" s="129"/>
      <c r="RBR172" s="130"/>
      <c r="RBS172" s="70"/>
      <c r="RBT172" s="104"/>
      <c r="RBU172" s="105"/>
      <c r="RBV172" s="106"/>
      <c r="RBW172" s="107"/>
      <c r="RBX172" s="108"/>
      <c r="RBY172" s="129"/>
      <c r="RBZ172" s="130"/>
      <c r="RCA172" s="70"/>
      <c r="RCB172" s="104"/>
      <c r="RCC172" s="105"/>
      <c r="RCD172" s="106"/>
      <c r="RCE172" s="107"/>
      <c r="RCF172" s="108"/>
      <c r="RCG172" s="129"/>
      <c r="RCH172" s="130"/>
      <c r="RCI172" s="70"/>
      <c r="RCJ172" s="104"/>
      <c r="RCK172" s="105"/>
      <c r="RCL172" s="106"/>
      <c r="RCM172" s="107"/>
      <c r="RCN172" s="108"/>
      <c r="RCO172" s="129"/>
      <c r="RCP172" s="130"/>
      <c r="RCQ172" s="70"/>
      <c r="RCR172" s="104"/>
      <c r="RCS172" s="105"/>
      <c r="RCT172" s="106"/>
      <c r="RCU172" s="107"/>
      <c r="RCV172" s="108"/>
      <c r="RCW172" s="129"/>
      <c r="RCX172" s="130"/>
      <c r="RCY172" s="70"/>
      <c r="RCZ172" s="104"/>
      <c r="RDA172" s="105"/>
      <c r="RDB172" s="106"/>
      <c r="RDC172" s="107"/>
      <c r="RDD172" s="108"/>
      <c r="RDE172" s="129"/>
      <c r="RDF172" s="130"/>
      <c r="RDG172" s="70"/>
      <c r="RDH172" s="104"/>
      <c r="RDI172" s="105"/>
      <c r="RDJ172" s="106"/>
      <c r="RDK172" s="107"/>
      <c r="RDL172" s="108"/>
      <c r="RDM172" s="129"/>
      <c r="RDN172" s="130"/>
      <c r="RDO172" s="70"/>
      <c r="RDP172" s="104"/>
      <c r="RDQ172" s="105"/>
      <c r="RDR172" s="106"/>
      <c r="RDS172" s="107"/>
      <c r="RDT172" s="108"/>
      <c r="RDU172" s="129"/>
      <c r="RDV172" s="130"/>
      <c r="RDW172" s="70"/>
      <c r="RDX172" s="104"/>
      <c r="RDY172" s="105"/>
      <c r="RDZ172" s="106"/>
      <c r="REA172" s="107"/>
      <c r="REB172" s="108"/>
      <c r="REC172" s="129"/>
      <c r="RED172" s="130"/>
      <c r="REE172" s="70"/>
      <c r="REF172" s="104"/>
      <c r="REG172" s="105"/>
      <c r="REH172" s="106"/>
      <c r="REI172" s="107"/>
      <c r="REJ172" s="108"/>
      <c r="REK172" s="129"/>
      <c r="REL172" s="130"/>
      <c r="REM172" s="70"/>
      <c r="REN172" s="104"/>
      <c r="REO172" s="105"/>
      <c r="REP172" s="106"/>
      <c r="REQ172" s="107"/>
      <c r="RER172" s="108"/>
      <c r="RES172" s="129"/>
      <c r="RET172" s="130"/>
      <c r="REU172" s="70"/>
      <c r="REV172" s="104"/>
      <c r="REW172" s="105"/>
      <c r="REX172" s="106"/>
      <c r="REY172" s="107"/>
      <c r="REZ172" s="108"/>
      <c r="RFA172" s="129"/>
      <c r="RFB172" s="130"/>
      <c r="RFC172" s="70"/>
      <c r="RFD172" s="104"/>
      <c r="RFE172" s="105"/>
      <c r="RFF172" s="106"/>
      <c r="RFG172" s="107"/>
      <c r="RFH172" s="108"/>
      <c r="RFI172" s="129"/>
      <c r="RFJ172" s="130"/>
      <c r="RFK172" s="70"/>
      <c r="RFL172" s="104"/>
      <c r="RFM172" s="105"/>
      <c r="RFN172" s="106"/>
      <c r="RFO172" s="107"/>
      <c r="RFP172" s="108"/>
      <c r="RFQ172" s="129"/>
      <c r="RFR172" s="130"/>
      <c r="RFS172" s="70"/>
      <c r="RFT172" s="104"/>
      <c r="RFU172" s="105"/>
      <c r="RFV172" s="106"/>
      <c r="RFW172" s="107"/>
      <c r="RFX172" s="108"/>
      <c r="RFY172" s="129"/>
      <c r="RFZ172" s="130"/>
      <c r="RGA172" s="70"/>
      <c r="RGB172" s="104"/>
      <c r="RGC172" s="105"/>
      <c r="RGD172" s="106"/>
      <c r="RGE172" s="107"/>
      <c r="RGF172" s="108"/>
      <c r="RGG172" s="129"/>
      <c r="RGH172" s="130"/>
      <c r="RGI172" s="70"/>
      <c r="RGJ172" s="104"/>
      <c r="RGK172" s="105"/>
      <c r="RGL172" s="106"/>
      <c r="RGM172" s="107"/>
      <c r="RGN172" s="108"/>
      <c r="RGO172" s="129"/>
      <c r="RGP172" s="130"/>
      <c r="RGQ172" s="70"/>
      <c r="RGR172" s="104"/>
      <c r="RGS172" s="105"/>
      <c r="RGT172" s="106"/>
      <c r="RGU172" s="107"/>
      <c r="RGV172" s="108"/>
      <c r="RGW172" s="129"/>
      <c r="RGX172" s="130"/>
      <c r="RGY172" s="70"/>
      <c r="RGZ172" s="104"/>
      <c r="RHA172" s="105"/>
      <c r="RHB172" s="106"/>
      <c r="RHC172" s="107"/>
      <c r="RHD172" s="108"/>
      <c r="RHE172" s="129"/>
      <c r="RHF172" s="130"/>
      <c r="RHG172" s="70"/>
      <c r="RHH172" s="104"/>
      <c r="RHI172" s="105"/>
      <c r="RHJ172" s="106"/>
      <c r="RHK172" s="107"/>
      <c r="RHL172" s="108"/>
      <c r="RHM172" s="129"/>
      <c r="RHN172" s="130"/>
      <c r="RHO172" s="70"/>
      <c r="RHP172" s="104"/>
      <c r="RHQ172" s="105"/>
      <c r="RHR172" s="106"/>
      <c r="RHS172" s="107"/>
      <c r="RHT172" s="108"/>
      <c r="RHU172" s="129"/>
      <c r="RHV172" s="130"/>
      <c r="RHW172" s="70"/>
      <c r="RHX172" s="104"/>
      <c r="RHY172" s="105"/>
      <c r="RHZ172" s="106"/>
      <c r="RIA172" s="107"/>
      <c r="RIB172" s="108"/>
      <c r="RIC172" s="129"/>
      <c r="RID172" s="130"/>
      <c r="RIE172" s="70"/>
      <c r="RIF172" s="104"/>
      <c r="RIG172" s="105"/>
      <c r="RIH172" s="106"/>
      <c r="RII172" s="107"/>
      <c r="RIJ172" s="108"/>
      <c r="RIK172" s="129"/>
      <c r="RIL172" s="130"/>
      <c r="RIM172" s="70"/>
      <c r="RIN172" s="104"/>
      <c r="RIO172" s="105"/>
      <c r="RIP172" s="106"/>
      <c r="RIQ172" s="107"/>
      <c r="RIR172" s="108"/>
      <c r="RIS172" s="129"/>
      <c r="RIT172" s="130"/>
      <c r="RIU172" s="70"/>
      <c r="RIV172" s="104"/>
      <c r="RIW172" s="105"/>
      <c r="RIX172" s="106"/>
      <c r="RIY172" s="107"/>
      <c r="RIZ172" s="108"/>
      <c r="RJA172" s="129"/>
      <c r="RJB172" s="130"/>
      <c r="RJC172" s="70"/>
      <c r="RJD172" s="104"/>
      <c r="RJE172" s="105"/>
      <c r="RJF172" s="106"/>
      <c r="RJG172" s="107"/>
      <c r="RJH172" s="108"/>
      <c r="RJI172" s="129"/>
      <c r="RJJ172" s="130"/>
      <c r="RJK172" s="70"/>
      <c r="RJL172" s="104"/>
      <c r="RJM172" s="105"/>
      <c r="RJN172" s="106"/>
      <c r="RJO172" s="107"/>
      <c r="RJP172" s="108"/>
      <c r="RJQ172" s="129"/>
      <c r="RJR172" s="130"/>
      <c r="RJS172" s="70"/>
      <c r="RJT172" s="104"/>
      <c r="RJU172" s="105"/>
      <c r="RJV172" s="106"/>
      <c r="RJW172" s="107"/>
      <c r="RJX172" s="108"/>
      <c r="RJY172" s="129"/>
      <c r="RJZ172" s="130"/>
      <c r="RKA172" s="70"/>
      <c r="RKB172" s="104"/>
      <c r="RKC172" s="105"/>
      <c r="RKD172" s="106"/>
      <c r="RKE172" s="107"/>
      <c r="RKF172" s="108"/>
      <c r="RKG172" s="129"/>
      <c r="RKH172" s="130"/>
      <c r="RKI172" s="70"/>
      <c r="RKJ172" s="104"/>
      <c r="RKK172" s="105"/>
      <c r="RKL172" s="106"/>
      <c r="RKM172" s="107"/>
      <c r="RKN172" s="108"/>
      <c r="RKO172" s="129"/>
      <c r="RKP172" s="130"/>
      <c r="RKQ172" s="70"/>
      <c r="RKR172" s="104"/>
      <c r="RKS172" s="105"/>
      <c r="RKT172" s="106"/>
      <c r="RKU172" s="107"/>
      <c r="RKV172" s="108"/>
      <c r="RKW172" s="129"/>
      <c r="RKX172" s="130"/>
      <c r="RKY172" s="70"/>
      <c r="RKZ172" s="104"/>
      <c r="RLA172" s="105"/>
      <c r="RLB172" s="106"/>
      <c r="RLC172" s="107"/>
      <c r="RLD172" s="108"/>
      <c r="RLE172" s="129"/>
      <c r="RLF172" s="130"/>
      <c r="RLG172" s="70"/>
      <c r="RLH172" s="104"/>
      <c r="RLI172" s="105"/>
      <c r="RLJ172" s="106"/>
      <c r="RLK172" s="107"/>
      <c r="RLL172" s="108"/>
      <c r="RLM172" s="129"/>
      <c r="RLN172" s="130"/>
      <c r="RLO172" s="70"/>
      <c r="RLP172" s="104"/>
      <c r="RLQ172" s="105"/>
      <c r="RLR172" s="106"/>
      <c r="RLS172" s="107"/>
      <c r="RLT172" s="108"/>
      <c r="RLU172" s="129"/>
      <c r="RLV172" s="130"/>
      <c r="RLW172" s="70"/>
      <c r="RLX172" s="104"/>
      <c r="RLY172" s="105"/>
      <c r="RLZ172" s="106"/>
      <c r="RMA172" s="107"/>
      <c r="RMB172" s="108"/>
      <c r="RMC172" s="129"/>
      <c r="RMD172" s="130"/>
      <c r="RME172" s="70"/>
      <c r="RMF172" s="104"/>
      <c r="RMG172" s="105"/>
      <c r="RMH172" s="106"/>
      <c r="RMI172" s="107"/>
      <c r="RMJ172" s="108"/>
      <c r="RMK172" s="129"/>
      <c r="RML172" s="130"/>
      <c r="RMM172" s="70"/>
      <c r="RMN172" s="104"/>
      <c r="RMO172" s="105"/>
      <c r="RMP172" s="106"/>
      <c r="RMQ172" s="107"/>
      <c r="RMR172" s="108"/>
      <c r="RMS172" s="129"/>
      <c r="RMT172" s="130"/>
      <c r="RMU172" s="70"/>
      <c r="RMV172" s="104"/>
      <c r="RMW172" s="105"/>
      <c r="RMX172" s="106"/>
      <c r="RMY172" s="107"/>
      <c r="RMZ172" s="108"/>
      <c r="RNA172" s="129"/>
      <c r="RNB172" s="130"/>
      <c r="RNC172" s="70"/>
      <c r="RND172" s="104"/>
      <c r="RNE172" s="105"/>
      <c r="RNF172" s="106"/>
      <c r="RNG172" s="107"/>
      <c r="RNH172" s="108"/>
      <c r="RNI172" s="129"/>
      <c r="RNJ172" s="130"/>
      <c r="RNK172" s="70"/>
      <c r="RNL172" s="104"/>
      <c r="RNM172" s="105"/>
      <c r="RNN172" s="106"/>
      <c r="RNO172" s="107"/>
      <c r="RNP172" s="108"/>
      <c r="RNQ172" s="129"/>
      <c r="RNR172" s="130"/>
      <c r="RNS172" s="70"/>
      <c r="RNT172" s="104"/>
      <c r="RNU172" s="105"/>
      <c r="RNV172" s="106"/>
      <c r="RNW172" s="107"/>
      <c r="RNX172" s="108"/>
      <c r="RNY172" s="129"/>
      <c r="RNZ172" s="130"/>
      <c r="ROA172" s="70"/>
      <c r="ROB172" s="104"/>
      <c r="ROC172" s="105"/>
      <c r="ROD172" s="106"/>
      <c r="ROE172" s="107"/>
      <c r="ROF172" s="108"/>
      <c r="ROG172" s="129"/>
      <c r="ROH172" s="130"/>
      <c r="ROI172" s="70"/>
      <c r="ROJ172" s="104"/>
      <c r="ROK172" s="105"/>
      <c r="ROL172" s="106"/>
      <c r="ROM172" s="107"/>
      <c r="RON172" s="108"/>
      <c r="ROO172" s="129"/>
      <c r="ROP172" s="130"/>
      <c r="ROQ172" s="70"/>
      <c r="ROR172" s="104"/>
      <c r="ROS172" s="105"/>
      <c r="ROT172" s="106"/>
      <c r="ROU172" s="107"/>
      <c r="ROV172" s="108"/>
      <c r="ROW172" s="129"/>
      <c r="ROX172" s="130"/>
      <c r="ROY172" s="70"/>
      <c r="ROZ172" s="104"/>
      <c r="RPA172" s="105"/>
      <c r="RPB172" s="106"/>
      <c r="RPC172" s="107"/>
      <c r="RPD172" s="108"/>
      <c r="RPE172" s="129"/>
      <c r="RPF172" s="130"/>
      <c r="RPG172" s="70"/>
      <c r="RPH172" s="104"/>
      <c r="RPI172" s="105"/>
      <c r="RPJ172" s="106"/>
      <c r="RPK172" s="107"/>
      <c r="RPL172" s="108"/>
      <c r="RPM172" s="129"/>
      <c r="RPN172" s="130"/>
      <c r="RPO172" s="70"/>
      <c r="RPP172" s="104"/>
      <c r="RPQ172" s="105"/>
      <c r="RPR172" s="106"/>
      <c r="RPS172" s="107"/>
      <c r="RPT172" s="108"/>
      <c r="RPU172" s="129"/>
      <c r="RPV172" s="130"/>
      <c r="RPW172" s="70"/>
      <c r="RPX172" s="104"/>
      <c r="RPY172" s="105"/>
      <c r="RPZ172" s="106"/>
      <c r="RQA172" s="107"/>
      <c r="RQB172" s="108"/>
      <c r="RQC172" s="129"/>
      <c r="RQD172" s="130"/>
      <c r="RQE172" s="70"/>
      <c r="RQF172" s="104"/>
      <c r="RQG172" s="105"/>
      <c r="RQH172" s="106"/>
      <c r="RQI172" s="107"/>
      <c r="RQJ172" s="108"/>
      <c r="RQK172" s="129"/>
      <c r="RQL172" s="130"/>
      <c r="RQM172" s="70"/>
      <c r="RQN172" s="104"/>
      <c r="RQO172" s="105"/>
      <c r="RQP172" s="106"/>
      <c r="RQQ172" s="107"/>
      <c r="RQR172" s="108"/>
      <c r="RQS172" s="129"/>
      <c r="RQT172" s="130"/>
      <c r="RQU172" s="70"/>
      <c r="RQV172" s="104"/>
      <c r="RQW172" s="105"/>
      <c r="RQX172" s="106"/>
      <c r="RQY172" s="107"/>
      <c r="RQZ172" s="108"/>
      <c r="RRA172" s="129"/>
      <c r="RRB172" s="130"/>
      <c r="RRC172" s="70"/>
      <c r="RRD172" s="104"/>
      <c r="RRE172" s="105"/>
      <c r="RRF172" s="106"/>
      <c r="RRG172" s="107"/>
      <c r="RRH172" s="108"/>
      <c r="RRI172" s="129"/>
      <c r="RRJ172" s="130"/>
      <c r="RRK172" s="70"/>
      <c r="RRL172" s="104"/>
      <c r="RRM172" s="105"/>
      <c r="RRN172" s="106"/>
      <c r="RRO172" s="107"/>
      <c r="RRP172" s="108"/>
      <c r="RRQ172" s="129"/>
      <c r="RRR172" s="130"/>
      <c r="RRS172" s="70"/>
      <c r="RRT172" s="104"/>
      <c r="RRU172" s="105"/>
      <c r="RRV172" s="106"/>
      <c r="RRW172" s="107"/>
      <c r="RRX172" s="108"/>
      <c r="RRY172" s="129"/>
      <c r="RRZ172" s="130"/>
      <c r="RSA172" s="70"/>
      <c r="RSB172" s="104"/>
      <c r="RSC172" s="105"/>
      <c r="RSD172" s="106"/>
      <c r="RSE172" s="107"/>
      <c r="RSF172" s="108"/>
      <c r="RSG172" s="129"/>
      <c r="RSH172" s="130"/>
      <c r="RSI172" s="70"/>
      <c r="RSJ172" s="104"/>
      <c r="RSK172" s="105"/>
      <c r="RSL172" s="106"/>
      <c r="RSM172" s="107"/>
      <c r="RSN172" s="108"/>
      <c r="RSO172" s="129"/>
      <c r="RSP172" s="130"/>
      <c r="RSQ172" s="70"/>
      <c r="RSR172" s="104"/>
      <c r="RSS172" s="105"/>
      <c r="RST172" s="106"/>
      <c r="RSU172" s="107"/>
      <c r="RSV172" s="108"/>
      <c r="RSW172" s="129"/>
      <c r="RSX172" s="130"/>
      <c r="RSY172" s="70"/>
      <c r="RSZ172" s="104"/>
      <c r="RTA172" s="105"/>
      <c r="RTB172" s="106"/>
      <c r="RTC172" s="107"/>
      <c r="RTD172" s="108"/>
      <c r="RTE172" s="129"/>
      <c r="RTF172" s="130"/>
      <c r="RTG172" s="70"/>
      <c r="RTH172" s="104"/>
      <c r="RTI172" s="105"/>
      <c r="RTJ172" s="106"/>
      <c r="RTK172" s="107"/>
      <c r="RTL172" s="108"/>
      <c r="RTM172" s="129"/>
      <c r="RTN172" s="130"/>
      <c r="RTO172" s="70"/>
      <c r="RTP172" s="104"/>
      <c r="RTQ172" s="105"/>
      <c r="RTR172" s="106"/>
      <c r="RTS172" s="107"/>
      <c r="RTT172" s="108"/>
      <c r="RTU172" s="129"/>
      <c r="RTV172" s="130"/>
      <c r="RTW172" s="70"/>
      <c r="RTX172" s="104"/>
      <c r="RTY172" s="105"/>
      <c r="RTZ172" s="106"/>
      <c r="RUA172" s="107"/>
      <c r="RUB172" s="108"/>
      <c r="RUC172" s="129"/>
      <c r="RUD172" s="130"/>
      <c r="RUE172" s="70"/>
      <c r="RUF172" s="104"/>
      <c r="RUG172" s="105"/>
      <c r="RUH172" s="106"/>
      <c r="RUI172" s="107"/>
      <c r="RUJ172" s="108"/>
      <c r="RUK172" s="129"/>
      <c r="RUL172" s="130"/>
      <c r="RUM172" s="70"/>
      <c r="RUN172" s="104"/>
      <c r="RUO172" s="105"/>
      <c r="RUP172" s="106"/>
      <c r="RUQ172" s="107"/>
      <c r="RUR172" s="108"/>
      <c r="RUS172" s="129"/>
      <c r="RUT172" s="130"/>
      <c r="RUU172" s="70"/>
      <c r="RUV172" s="104"/>
      <c r="RUW172" s="105"/>
      <c r="RUX172" s="106"/>
      <c r="RUY172" s="107"/>
      <c r="RUZ172" s="108"/>
      <c r="RVA172" s="129"/>
      <c r="RVB172" s="130"/>
      <c r="RVC172" s="70"/>
      <c r="RVD172" s="104"/>
      <c r="RVE172" s="105"/>
      <c r="RVF172" s="106"/>
      <c r="RVG172" s="107"/>
      <c r="RVH172" s="108"/>
      <c r="RVI172" s="129"/>
      <c r="RVJ172" s="130"/>
      <c r="RVK172" s="70"/>
      <c r="RVL172" s="104"/>
      <c r="RVM172" s="105"/>
      <c r="RVN172" s="106"/>
      <c r="RVO172" s="107"/>
      <c r="RVP172" s="108"/>
      <c r="RVQ172" s="129"/>
      <c r="RVR172" s="130"/>
      <c r="RVS172" s="70"/>
      <c r="RVT172" s="104"/>
      <c r="RVU172" s="105"/>
      <c r="RVV172" s="106"/>
      <c r="RVW172" s="107"/>
      <c r="RVX172" s="108"/>
      <c r="RVY172" s="129"/>
      <c r="RVZ172" s="130"/>
      <c r="RWA172" s="70"/>
      <c r="RWB172" s="104"/>
      <c r="RWC172" s="105"/>
      <c r="RWD172" s="106"/>
      <c r="RWE172" s="107"/>
      <c r="RWF172" s="108"/>
      <c r="RWG172" s="129"/>
      <c r="RWH172" s="130"/>
      <c r="RWI172" s="70"/>
      <c r="RWJ172" s="104"/>
      <c r="RWK172" s="105"/>
      <c r="RWL172" s="106"/>
      <c r="RWM172" s="107"/>
      <c r="RWN172" s="108"/>
      <c r="RWO172" s="129"/>
      <c r="RWP172" s="130"/>
      <c r="RWQ172" s="70"/>
      <c r="RWR172" s="104"/>
      <c r="RWS172" s="105"/>
      <c r="RWT172" s="106"/>
      <c r="RWU172" s="107"/>
      <c r="RWV172" s="108"/>
      <c r="RWW172" s="129"/>
      <c r="RWX172" s="130"/>
      <c r="RWY172" s="70"/>
      <c r="RWZ172" s="104"/>
      <c r="RXA172" s="105"/>
      <c r="RXB172" s="106"/>
      <c r="RXC172" s="107"/>
      <c r="RXD172" s="108"/>
      <c r="RXE172" s="129"/>
      <c r="RXF172" s="130"/>
      <c r="RXG172" s="70"/>
      <c r="RXH172" s="104"/>
      <c r="RXI172" s="105"/>
      <c r="RXJ172" s="106"/>
      <c r="RXK172" s="107"/>
      <c r="RXL172" s="108"/>
      <c r="RXM172" s="129"/>
      <c r="RXN172" s="130"/>
      <c r="RXO172" s="70"/>
      <c r="RXP172" s="104"/>
      <c r="RXQ172" s="105"/>
      <c r="RXR172" s="106"/>
      <c r="RXS172" s="107"/>
      <c r="RXT172" s="108"/>
      <c r="RXU172" s="129"/>
      <c r="RXV172" s="130"/>
      <c r="RXW172" s="70"/>
      <c r="RXX172" s="104"/>
      <c r="RXY172" s="105"/>
      <c r="RXZ172" s="106"/>
      <c r="RYA172" s="107"/>
      <c r="RYB172" s="108"/>
      <c r="RYC172" s="129"/>
      <c r="RYD172" s="130"/>
      <c r="RYE172" s="70"/>
      <c r="RYF172" s="104"/>
      <c r="RYG172" s="105"/>
      <c r="RYH172" s="106"/>
      <c r="RYI172" s="107"/>
      <c r="RYJ172" s="108"/>
      <c r="RYK172" s="129"/>
      <c r="RYL172" s="130"/>
      <c r="RYM172" s="70"/>
      <c r="RYN172" s="104"/>
      <c r="RYO172" s="105"/>
      <c r="RYP172" s="106"/>
      <c r="RYQ172" s="107"/>
      <c r="RYR172" s="108"/>
      <c r="RYS172" s="129"/>
      <c r="RYT172" s="130"/>
      <c r="RYU172" s="70"/>
      <c r="RYV172" s="104"/>
      <c r="RYW172" s="105"/>
      <c r="RYX172" s="106"/>
      <c r="RYY172" s="107"/>
      <c r="RYZ172" s="108"/>
      <c r="RZA172" s="129"/>
      <c r="RZB172" s="130"/>
      <c r="RZC172" s="70"/>
      <c r="RZD172" s="104"/>
      <c r="RZE172" s="105"/>
      <c r="RZF172" s="106"/>
      <c r="RZG172" s="107"/>
      <c r="RZH172" s="108"/>
      <c r="RZI172" s="129"/>
      <c r="RZJ172" s="130"/>
      <c r="RZK172" s="70"/>
      <c r="RZL172" s="104"/>
      <c r="RZM172" s="105"/>
      <c r="RZN172" s="106"/>
      <c r="RZO172" s="107"/>
      <c r="RZP172" s="108"/>
      <c r="RZQ172" s="129"/>
      <c r="RZR172" s="130"/>
      <c r="RZS172" s="70"/>
      <c r="RZT172" s="104"/>
      <c r="RZU172" s="105"/>
      <c r="RZV172" s="106"/>
      <c r="RZW172" s="107"/>
      <c r="RZX172" s="108"/>
      <c r="RZY172" s="129"/>
      <c r="RZZ172" s="130"/>
      <c r="SAA172" s="70"/>
      <c r="SAB172" s="104"/>
      <c r="SAC172" s="105"/>
      <c r="SAD172" s="106"/>
      <c r="SAE172" s="107"/>
      <c r="SAF172" s="108"/>
      <c r="SAG172" s="129"/>
      <c r="SAH172" s="130"/>
      <c r="SAI172" s="70"/>
      <c r="SAJ172" s="104"/>
      <c r="SAK172" s="105"/>
      <c r="SAL172" s="106"/>
      <c r="SAM172" s="107"/>
      <c r="SAN172" s="108"/>
      <c r="SAO172" s="129"/>
      <c r="SAP172" s="130"/>
      <c r="SAQ172" s="70"/>
      <c r="SAR172" s="104"/>
      <c r="SAS172" s="105"/>
      <c r="SAT172" s="106"/>
      <c r="SAU172" s="107"/>
      <c r="SAV172" s="108"/>
      <c r="SAW172" s="129"/>
      <c r="SAX172" s="130"/>
      <c r="SAY172" s="70"/>
      <c r="SAZ172" s="104"/>
      <c r="SBA172" s="105"/>
      <c r="SBB172" s="106"/>
      <c r="SBC172" s="107"/>
      <c r="SBD172" s="108"/>
      <c r="SBE172" s="129"/>
      <c r="SBF172" s="130"/>
      <c r="SBG172" s="70"/>
      <c r="SBH172" s="104"/>
      <c r="SBI172" s="105"/>
      <c r="SBJ172" s="106"/>
      <c r="SBK172" s="107"/>
      <c r="SBL172" s="108"/>
      <c r="SBM172" s="129"/>
      <c r="SBN172" s="130"/>
      <c r="SBO172" s="70"/>
      <c r="SBP172" s="104"/>
      <c r="SBQ172" s="105"/>
      <c r="SBR172" s="106"/>
      <c r="SBS172" s="107"/>
      <c r="SBT172" s="108"/>
      <c r="SBU172" s="129"/>
      <c r="SBV172" s="130"/>
      <c r="SBW172" s="70"/>
      <c r="SBX172" s="104"/>
      <c r="SBY172" s="105"/>
      <c r="SBZ172" s="106"/>
      <c r="SCA172" s="107"/>
      <c r="SCB172" s="108"/>
      <c r="SCC172" s="129"/>
      <c r="SCD172" s="130"/>
      <c r="SCE172" s="70"/>
      <c r="SCF172" s="104"/>
      <c r="SCG172" s="105"/>
      <c r="SCH172" s="106"/>
      <c r="SCI172" s="107"/>
      <c r="SCJ172" s="108"/>
      <c r="SCK172" s="129"/>
      <c r="SCL172" s="130"/>
      <c r="SCM172" s="70"/>
      <c r="SCN172" s="104"/>
      <c r="SCO172" s="105"/>
      <c r="SCP172" s="106"/>
      <c r="SCQ172" s="107"/>
      <c r="SCR172" s="108"/>
      <c r="SCS172" s="129"/>
      <c r="SCT172" s="130"/>
      <c r="SCU172" s="70"/>
      <c r="SCV172" s="104"/>
      <c r="SCW172" s="105"/>
      <c r="SCX172" s="106"/>
      <c r="SCY172" s="107"/>
      <c r="SCZ172" s="108"/>
      <c r="SDA172" s="129"/>
      <c r="SDB172" s="130"/>
      <c r="SDC172" s="70"/>
      <c r="SDD172" s="104"/>
      <c r="SDE172" s="105"/>
      <c r="SDF172" s="106"/>
      <c r="SDG172" s="107"/>
      <c r="SDH172" s="108"/>
      <c r="SDI172" s="129"/>
      <c r="SDJ172" s="130"/>
      <c r="SDK172" s="70"/>
      <c r="SDL172" s="104"/>
      <c r="SDM172" s="105"/>
      <c r="SDN172" s="106"/>
      <c r="SDO172" s="107"/>
      <c r="SDP172" s="108"/>
      <c r="SDQ172" s="129"/>
      <c r="SDR172" s="130"/>
      <c r="SDS172" s="70"/>
      <c r="SDT172" s="104"/>
      <c r="SDU172" s="105"/>
      <c r="SDV172" s="106"/>
      <c r="SDW172" s="107"/>
      <c r="SDX172" s="108"/>
      <c r="SDY172" s="129"/>
      <c r="SDZ172" s="130"/>
      <c r="SEA172" s="70"/>
      <c r="SEB172" s="104"/>
      <c r="SEC172" s="105"/>
      <c r="SED172" s="106"/>
      <c r="SEE172" s="107"/>
      <c r="SEF172" s="108"/>
      <c r="SEG172" s="129"/>
      <c r="SEH172" s="130"/>
      <c r="SEI172" s="70"/>
      <c r="SEJ172" s="104"/>
      <c r="SEK172" s="105"/>
      <c r="SEL172" s="106"/>
      <c r="SEM172" s="107"/>
      <c r="SEN172" s="108"/>
      <c r="SEO172" s="129"/>
      <c r="SEP172" s="130"/>
      <c r="SEQ172" s="70"/>
      <c r="SER172" s="104"/>
      <c r="SES172" s="105"/>
      <c r="SET172" s="106"/>
      <c r="SEU172" s="107"/>
      <c r="SEV172" s="108"/>
      <c r="SEW172" s="129"/>
      <c r="SEX172" s="130"/>
      <c r="SEY172" s="70"/>
      <c r="SEZ172" s="104"/>
      <c r="SFA172" s="105"/>
      <c r="SFB172" s="106"/>
      <c r="SFC172" s="107"/>
      <c r="SFD172" s="108"/>
      <c r="SFE172" s="129"/>
      <c r="SFF172" s="130"/>
      <c r="SFG172" s="70"/>
      <c r="SFH172" s="104"/>
      <c r="SFI172" s="105"/>
      <c r="SFJ172" s="106"/>
      <c r="SFK172" s="107"/>
      <c r="SFL172" s="108"/>
      <c r="SFM172" s="129"/>
      <c r="SFN172" s="130"/>
      <c r="SFO172" s="70"/>
      <c r="SFP172" s="104"/>
      <c r="SFQ172" s="105"/>
      <c r="SFR172" s="106"/>
      <c r="SFS172" s="107"/>
      <c r="SFT172" s="108"/>
      <c r="SFU172" s="129"/>
      <c r="SFV172" s="130"/>
      <c r="SFW172" s="70"/>
      <c r="SFX172" s="104"/>
      <c r="SFY172" s="105"/>
      <c r="SFZ172" s="106"/>
      <c r="SGA172" s="107"/>
      <c r="SGB172" s="108"/>
      <c r="SGC172" s="129"/>
      <c r="SGD172" s="130"/>
      <c r="SGE172" s="70"/>
      <c r="SGF172" s="104"/>
      <c r="SGG172" s="105"/>
      <c r="SGH172" s="106"/>
      <c r="SGI172" s="107"/>
      <c r="SGJ172" s="108"/>
      <c r="SGK172" s="129"/>
      <c r="SGL172" s="130"/>
      <c r="SGM172" s="70"/>
      <c r="SGN172" s="104"/>
      <c r="SGO172" s="105"/>
      <c r="SGP172" s="106"/>
      <c r="SGQ172" s="107"/>
      <c r="SGR172" s="108"/>
      <c r="SGS172" s="129"/>
      <c r="SGT172" s="130"/>
      <c r="SGU172" s="70"/>
      <c r="SGV172" s="104"/>
      <c r="SGW172" s="105"/>
      <c r="SGX172" s="106"/>
      <c r="SGY172" s="107"/>
      <c r="SGZ172" s="108"/>
      <c r="SHA172" s="129"/>
      <c r="SHB172" s="130"/>
      <c r="SHC172" s="70"/>
      <c r="SHD172" s="104"/>
      <c r="SHE172" s="105"/>
      <c r="SHF172" s="106"/>
      <c r="SHG172" s="107"/>
      <c r="SHH172" s="108"/>
      <c r="SHI172" s="129"/>
      <c r="SHJ172" s="130"/>
      <c r="SHK172" s="70"/>
      <c r="SHL172" s="104"/>
      <c r="SHM172" s="105"/>
      <c r="SHN172" s="106"/>
      <c r="SHO172" s="107"/>
      <c r="SHP172" s="108"/>
      <c r="SHQ172" s="129"/>
      <c r="SHR172" s="130"/>
      <c r="SHS172" s="70"/>
      <c r="SHT172" s="104"/>
      <c r="SHU172" s="105"/>
      <c r="SHV172" s="106"/>
      <c r="SHW172" s="107"/>
      <c r="SHX172" s="108"/>
      <c r="SHY172" s="129"/>
      <c r="SHZ172" s="130"/>
      <c r="SIA172" s="70"/>
      <c r="SIB172" s="104"/>
      <c r="SIC172" s="105"/>
      <c r="SID172" s="106"/>
      <c r="SIE172" s="107"/>
      <c r="SIF172" s="108"/>
      <c r="SIG172" s="129"/>
      <c r="SIH172" s="130"/>
      <c r="SII172" s="70"/>
      <c r="SIJ172" s="104"/>
      <c r="SIK172" s="105"/>
      <c r="SIL172" s="106"/>
      <c r="SIM172" s="107"/>
      <c r="SIN172" s="108"/>
      <c r="SIO172" s="129"/>
      <c r="SIP172" s="130"/>
      <c r="SIQ172" s="70"/>
      <c r="SIR172" s="104"/>
      <c r="SIS172" s="105"/>
      <c r="SIT172" s="106"/>
      <c r="SIU172" s="107"/>
      <c r="SIV172" s="108"/>
      <c r="SIW172" s="129"/>
      <c r="SIX172" s="130"/>
      <c r="SIY172" s="70"/>
      <c r="SIZ172" s="104"/>
      <c r="SJA172" s="105"/>
      <c r="SJB172" s="106"/>
      <c r="SJC172" s="107"/>
      <c r="SJD172" s="108"/>
      <c r="SJE172" s="129"/>
      <c r="SJF172" s="130"/>
      <c r="SJG172" s="70"/>
      <c r="SJH172" s="104"/>
      <c r="SJI172" s="105"/>
      <c r="SJJ172" s="106"/>
      <c r="SJK172" s="107"/>
      <c r="SJL172" s="108"/>
      <c r="SJM172" s="129"/>
      <c r="SJN172" s="130"/>
      <c r="SJO172" s="70"/>
      <c r="SJP172" s="104"/>
      <c r="SJQ172" s="105"/>
      <c r="SJR172" s="106"/>
      <c r="SJS172" s="107"/>
      <c r="SJT172" s="108"/>
      <c r="SJU172" s="129"/>
      <c r="SJV172" s="130"/>
      <c r="SJW172" s="70"/>
      <c r="SJX172" s="104"/>
      <c r="SJY172" s="105"/>
      <c r="SJZ172" s="106"/>
      <c r="SKA172" s="107"/>
      <c r="SKB172" s="108"/>
      <c r="SKC172" s="129"/>
      <c r="SKD172" s="130"/>
      <c r="SKE172" s="70"/>
      <c r="SKF172" s="104"/>
      <c r="SKG172" s="105"/>
      <c r="SKH172" s="106"/>
      <c r="SKI172" s="107"/>
      <c r="SKJ172" s="108"/>
      <c r="SKK172" s="129"/>
      <c r="SKL172" s="130"/>
      <c r="SKM172" s="70"/>
      <c r="SKN172" s="104"/>
      <c r="SKO172" s="105"/>
      <c r="SKP172" s="106"/>
      <c r="SKQ172" s="107"/>
      <c r="SKR172" s="108"/>
      <c r="SKS172" s="129"/>
      <c r="SKT172" s="130"/>
      <c r="SKU172" s="70"/>
      <c r="SKV172" s="104"/>
      <c r="SKW172" s="105"/>
      <c r="SKX172" s="106"/>
      <c r="SKY172" s="107"/>
      <c r="SKZ172" s="108"/>
      <c r="SLA172" s="129"/>
      <c r="SLB172" s="130"/>
      <c r="SLC172" s="70"/>
      <c r="SLD172" s="104"/>
      <c r="SLE172" s="105"/>
      <c r="SLF172" s="106"/>
      <c r="SLG172" s="107"/>
      <c r="SLH172" s="108"/>
      <c r="SLI172" s="129"/>
      <c r="SLJ172" s="130"/>
      <c r="SLK172" s="70"/>
      <c r="SLL172" s="104"/>
      <c r="SLM172" s="105"/>
      <c r="SLN172" s="106"/>
      <c r="SLO172" s="107"/>
      <c r="SLP172" s="108"/>
      <c r="SLQ172" s="129"/>
      <c r="SLR172" s="130"/>
      <c r="SLS172" s="70"/>
      <c r="SLT172" s="104"/>
      <c r="SLU172" s="105"/>
      <c r="SLV172" s="106"/>
      <c r="SLW172" s="107"/>
      <c r="SLX172" s="108"/>
      <c r="SLY172" s="129"/>
      <c r="SLZ172" s="130"/>
      <c r="SMA172" s="70"/>
      <c r="SMB172" s="104"/>
      <c r="SMC172" s="105"/>
      <c r="SMD172" s="106"/>
      <c r="SME172" s="107"/>
      <c r="SMF172" s="108"/>
      <c r="SMG172" s="129"/>
      <c r="SMH172" s="130"/>
      <c r="SMI172" s="70"/>
      <c r="SMJ172" s="104"/>
      <c r="SMK172" s="105"/>
      <c r="SML172" s="106"/>
      <c r="SMM172" s="107"/>
      <c r="SMN172" s="108"/>
      <c r="SMO172" s="129"/>
      <c r="SMP172" s="130"/>
      <c r="SMQ172" s="70"/>
      <c r="SMR172" s="104"/>
      <c r="SMS172" s="105"/>
      <c r="SMT172" s="106"/>
      <c r="SMU172" s="107"/>
      <c r="SMV172" s="108"/>
      <c r="SMW172" s="129"/>
      <c r="SMX172" s="130"/>
      <c r="SMY172" s="70"/>
      <c r="SMZ172" s="104"/>
      <c r="SNA172" s="105"/>
      <c r="SNB172" s="106"/>
      <c r="SNC172" s="107"/>
      <c r="SND172" s="108"/>
      <c r="SNE172" s="129"/>
      <c r="SNF172" s="130"/>
      <c r="SNG172" s="70"/>
      <c r="SNH172" s="104"/>
      <c r="SNI172" s="105"/>
      <c r="SNJ172" s="106"/>
      <c r="SNK172" s="107"/>
      <c r="SNL172" s="108"/>
      <c r="SNM172" s="129"/>
      <c r="SNN172" s="130"/>
      <c r="SNO172" s="70"/>
      <c r="SNP172" s="104"/>
      <c r="SNQ172" s="105"/>
      <c r="SNR172" s="106"/>
      <c r="SNS172" s="107"/>
      <c r="SNT172" s="108"/>
      <c r="SNU172" s="129"/>
      <c r="SNV172" s="130"/>
      <c r="SNW172" s="70"/>
      <c r="SNX172" s="104"/>
      <c r="SNY172" s="105"/>
      <c r="SNZ172" s="106"/>
      <c r="SOA172" s="107"/>
      <c r="SOB172" s="108"/>
      <c r="SOC172" s="129"/>
      <c r="SOD172" s="130"/>
      <c r="SOE172" s="70"/>
      <c r="SOF172" s="104"/>
      <c r="SOG172" s="105"/>
      <c r="SOH172" s="106"/>
      <c r="SOI172" s="107"/>
      <c r="SOJ172" s="108"/>
      <c r="SOK172" s="129"/>
      <c r="SOL172" s="130"/>
      <c r="SOM172" s="70"/>
      <c r="SON172" s="104"/>
      <c r="SOO172" s="105"/>
      <c r="SOP172" s="106"/>
      <c r="SOQ172" s="107"/>
      <c r="SOR172" s="108"/>
      <c r="SOS172" s="129"/>
      <c r="SOT172" s="130"/>
      <c r="SOU172" s="70"/>
      <c r="SOV172" s="104"/>
      <c r="SOW172" s="105"/>
      <c r="SOX172" s="106"/>
      <c r="SOY172" s="107"/>
      <c r="SOZ172" s="108"/>
      <c r="SPA172" s="129"/>
      <c r="SPB172" s="130"/>
      <c r="SPC172" s="70"/>
      <c r="SPD172" s="104"/>
      <c r="SPE172" s="105"/>
      <c r="SPF172" s="106"/>
      <c r="SPG172" s="107"/>
      <c r="SPH172" s="108"/>
      <c r="SPI172" s="129"/>
      <c r="SPJ172" s="130"/>
      <c r="SPK172" s="70"/>
      <c r="SPL172" s="104"/>
      <c r="SPM172" s="105"/>
      <c r="SPN172" s="106"/>
      <c r="SPO172" s="107"/>
      <c r="SPP172" s="108"/>
      <c r="SPQ172" s="129"/>
      <c r="SPR172" s="130"/>
      <c r="SPS172" s="70"/>
      <c r="SPT172" s="104"/>
      <c r="SPU172" s="105"/>
      <c r="SPV172" s="106"/>
      <c r="SPW172" s="107"/>
      <c r="SPX172" s="108"/>
      <c r="SPY172" s="129"/>
      <c r="SPZ172" s="130"/>
      <c r="SQA172" s="70"/>
      <c r="SQB172" s="104"/>
      <c r="SQC172" s="105"/>
      <c r="SQD172" s="106"/>
      <c r="SQE172" s="107"/>
      <c r="SQF172" s="108"/>
      <c r="SQG172" s="129"/>
      <c r="SQH172" s="130"/>
      <c r="SQI172" s="70"/>
      <c r="SQJ172" s="104"/>
      <c r="SQK172" s="105"/>
      <c r="SQL172" s="106"/>
      <c r="SQM172" s="107"/>
      <c r="SQN172" s="108"/>
      <c r="SQO172" s="129"/>
      <c r="SQP172" s="130"/>
      <c r="SQQ172" s="70"/>
      <c r="SQR172" s="104"/>
      <c r="SQS172" s="105"/>
      <c r="SQT172" s="106"/>
      <c r="SQU172" s="107"/>
      <c r="SQV172" s="108"/>
      <c r="SQW172" s="129"/>
      <c r="SQX172" s="130"/>
      <c r="SQY172" s="70"/>
      <c r="SQZ172" s="104"/>
      <c r="SRA172" s="105"/>
      <c r="SRB172" s="106"/>
      <c r="SRC172" s="107"/>
      <c r="SRD172" s="108"/>
      <c r="SRE172" s="129"/>
      <c r="SRF172" s="130"/>
      <c r="SRG172" s="70"/>
      <c r="SRH172" s="104"/>
      <c r="SRI172" s="105"/>
      <c r="SRJ172" s="106"/>
      <c r="SRK172" s="107"/>
      <c r="SRL172" s="108"/>
      <c r="SRM172" s="129"/>
      <c r="SRN172" s="130"/>
      <c r="SRO172" s="70"/>
      <c r="SRP172" s="104"/>
      <c r="SRQ172" s="105"/>
      <c r="SRR172" s="106"/>
      <c r="SRS172" s="107"/>
      <c r="SRT172" s="108"/>
      <c r="SRU172" s="129"/>
      <c r="SRV172" s="130"/>
      <c r="SRW172" s="70"/>
      <c r="SRX172" s="104"/>
      <c r="SRY172" s="105"/>
      <c r="SRZ172" s="106"/>
      <c r="SSA172" s="107"/>
      <c r="SSB172" s="108"/>
      <c r="SSC172" s="129"/>
      <c r="SSD172" s="130"/>
      <c r="SSE172" s="70"/>
      <c r="SSF172" s="104"/>
      <c r="SSG172" s="105"/>
      <c r="SSH172" s="106"/>
      <c r="SSI172" s="107"/>
      <c r="SSJ172" s="108"/>
      <c r="SSK172" s="129"/>
      <c r="SSL172" s="130"/>
      <c r="SSM172" s="70"/>
      <c r="SSN172" s="104"/>
      <c r="SSO172" s="105"/>
      <c r="SSP172" s="106"/>
      <c r="SSQ172" s="107"/>
      <c r="SSR172" s="108"/>
      <c r="SSS172" s="129"/>
      <c r="SST172" s="130"/>
      <c r="SSU172" s="70"/>
      <c r="SSV172" s="104"/>
      <c r="SSW172" s="105"/>
      <c r="SSX172" s="106"/>
      <c r="SSY172" s="107"/>
      <c r="SSZ172" s="108"/>
      <c r="STA172" s="129"/>
      <c r="STB172" s="130"/>
      <c r="STC172" s="70"/>
      <c r="STD172" s="104"/>
      <c r="STE172" s="105"/>
      <c r="STF172" s="106"/>
      <c r="STG172" s="107"/>
      <c r="STH172" s="108"/>
      <c r="STI172" s="129"/>
      <c r="STJ172" s="130"/>
      <c r="STK172" s="70"/>
      <c r="STL172" s="104"/>
      <c r="STM172" s="105"/>
      <c r="STN172" s="106"/>
      <c r="STO172" s="107"/>
      <c r="STP172" s="108"/>
      <c r="STQ172" s="129"/>
      <c r="STR172" s="130"/>
      <c r="STS172" s="70"/>
      <c r="STT172" s="104"/>
      <c r="STU172" s="105"/>
      <c r="STV172" s="106"/>
      <c r="STW172" s="107"/>
      <c r="STX172" s="108"/>
      <c r="STY172" s="129"/>
      <c r="STZ172" s="130"/>
      <c r="SUA172" s="70"/>
      <c r="SUB172" s="104"/>
      <c r="SUC172" s="105"/>
      <c r="SUD172" s="106"/>
      <c r="SUE172" s="107"/>
      <c r="SUF172" s="108"/>
      <c r="SUG172" s="129"/>
      <c r="SUH172" s="130"/>
      <c r="SUI172" s="70"/>
      <c r="SUJ172" s="104"/>
      <c r="SUK172" s="105"/>
      <c r="SUL172" s="106"/>
      <c r="SUM172" s="107"/>
      <c r="SUN172" s="108"/>
      <c r="SUO172" s="129"/>
      <c r="SUP172" s="130"/>
      <c r="SUQ172" s="70"/>
      <c r="SUR172" s="104"/>
      <c r="SUS172" s="105"/>
      <c r="SUT172" s="106"/>
      <c r="SUU172" s="107"/>
      <c r="SUV172" s="108"/>
      <c r="SUW172" s="129"/>
      <c r="SUX172" s="130"/>
      <c r="SUY172" s="70"/>
      <c r="SUZ172" s="104"/>
      <c r="SVA172" s="105"/>
      <c r="SVB172" s="106"/>
      <c r="SVC172" s="107"/>
      <c r="SVD172" s="108"/>
      <c r="SVE172" s="129"/>
      <c r="SVF172" s="130"/>
      <c r="SVG172" s="70"/>
      <c r="SVH172" s="104"/>
      <c r="SVI172" s="105"/>
      <c r="SVJ172" s="106"/>
      <c r="SVK172" s="107"/>
      <c r="SVL172" s="108"/>
      <c r="SVM172" s="129"/>
      <c r="SVN172" s="130"/>
      <c r="SVO172" s="70"/>
      <c r="SVP172" s="104"/>
      <c r="SVQ172" s="105"/>
      <c r="SVR172" s="106"/>
      <c r="SVS172" s="107"/>
      <c r="SVT172" s="108"/>
      <c r="SVU172" s="129"/>
      <c r="SVV172" s="130"/>
      <c r="SVW172" s="70"/>
      <c r="SVX172" s="104"/>
      <c r="SVY172" s="105"/>
      <c r="SVZ172" s="106"/>
      <c r="SWA172" s="107"/>
      <c r="SWB172" s="108"/>
      <c r="SWC172" s="129"/>
      <c r="SWD172" s="130"/>
      <c r="SWE172" s="70"/>
      <c r="SWF172" s="104"/>
      <c r="SWG172" s="105"/>
      <c r="SWH172" s="106"/>
      <c r="SWI172" s="107"/>
      <c r="SWJ172" s="108"/>
      <c r="SWK172" s="129"/>
      <c r="SWL172" s="130"/>
      <c r="SWM172" s="70"/>
      <c r="SWN172" s="104"/>
      <c r="SWO172" s="105"/>
      <c r="SWP172" s="106"/>
      <c r="SWQ172" s="107"/>
      <c r="SWR172" s="108"/>
      <c r="SWS172" s="129"/>
      <c r="SWT172" s="130"/>
      <c r="SWU172" s="70"/>
      <c r="SWV172" s="104"/>
      <c r="SWW172" s="105"/>
      <c r="SWX172" s="106"/>
      <c r="SWY172" s="107"/>
      <c r="SWZ172" s="108"/>
      <c r="SXA172" s="129"/>
      <c r="SXB172" s="130"/>
      <c r="SXC172" s="70"/>
      <c r="SXD172" s="104"/>
      <c r="SXE172" s="105"/>
      <c r="SXF172" s="106"/>
      <c r="SXG172" s="107"/>
      <c r="SXH172" s="108"/>
      <c r="SXI172" s="129"/>
      <c r="SXJ172" s="130"/>
      <c r="SXK172" s="70"/>
      <c r="SXL172" s="104"/>
      <c r="SXM172" s="105"/>
      <c r="SXN172" s="106"/>
      <c r="SXO172" s="107"/>
      <c r="SXP172" s="108"/>
      <c r="SXQ172" s="129"/>
      <c r="SXR172" s="130"/>
      <c r="SXS172" s="70"/>
      <c r="SXT172" s="104"/>
      <c r="SXU172" s="105"/>
      <c r="SXV172" s="106"/>
      <c r="SXW172" s="107"/>
      <c r="SXX172" s="108"/>
      <c r="SXY172" s="129"/>
      <c r="SXZ172" s="130"/>
      <c r="SYA172" s="70"/>
      <c r="SYB172" s="104"/>
      <c r="SYC172" s="105"/>
      <c r="SYD172" s="106"/>
      <c r="SYE172" s="107"/>
      <c r="SYF172" s="108"/>
      <c r="SYG172" s="129"/>
      <c r="SYH172" s="130"/>
      <c r="SYI172" s="70"/>
      <c r="SYJ172" s="104"/>
      <c r="SYK172" s="105"/>
      <c r="SYL172" s="106"/>
      <c r="SYM172" s="107"/>
      <c r="SYN172" s="108"/>
      <c r="SYO172" s="129"/>
      <c r="SYP172" s="130"/>
      <c r="SYQ172" s="70"/>
      <c r="SYR172" s="104"/>
      <c r="SYS172" s="105"/>
      <c r="SYT172" s="106"/>
      <c r="SYU172" s="107"/>
      <c r="SYV172" s="108"/>
      <c r="SYW172" s="129"/>
      <c r="SYX172" s="130"/>
      <c r="SYY172" s="70"/>
      <c r="SYZ172" s="104"/>
      <c r="SZA172" s="105"/>
      <c r="SZB172" s="106"/>
      <c r="SZC172" s="107"/>
      <c r="SZD172" s="108"/>
      <c r="SZE172" s="129"/>
      <c r="SZF172" s="130"/>
      <c r="SZG172" s="70"/>
      <c r="SZH172" s="104"/>
      <c r="SZI172" s="105"/>
      <c r="SZJ172" s="106"/>
      <c r="SZK172" s="107"/>
      <c r="SZL172" s="108"/>
      <c r="SZM172" s="129"/>
      <c r="SZN172" s="130"/>
      <c r="SZO172" s="70"/>
      <c r="SZP172" s="104"/>
      <c r="SZQ172" s="105"/>
      <c r="SZR172" s="106"/>
      <c r="SZS172" s="107"/>
      <c r="SZT172" s="108"/>
      <c r="SZU172" s="129"/>
      <c r="SZV172" s="130"/>
      <c r="SZW172" s="70"/>
      <c r="SZX172" s="104"/>
      <c r="SZY172" s="105"/>
      <c r="SZZ172" s="106"/>
      <c r="TAA172" s="107"/>
      <c r="TAB172" s="108"/>
      <c r="TAC172" s="129"/>
      <c r="TAD172" s="130"/>
      <c r="TAE172" s="70"/>
      <c r="TAF172" s="104"/>
      <c r="TAG172" s="105"/>
      <c r="TAH172" s="106"/>
      <c r="TAI172" s="107"/>
      <c r="TAJ172" s="108"/>
      <c r="TAK172" s="129"/>
      <c r="TAL172" s="130"/>
      <c r="TAM172" s="70"/>
      <c r="TAN172" s="104"/>
      <c r="TAO172" s="105"/>
      <c r="TAP172" s="106"/>
      <c r="TAQ172" s="107"/>
      <c r="TAR172" s="108"/>
      <c r="TAS172" s="129"/>
      <c r="TAT172" s="130"/>
      <c r="TAU172" s="70"/>
      <c r="TAV172" s="104"/>
      <c r="TAW172" s="105"/>
      <c r="TAX172" s="106"/>
      <c r="TAY172" s="107"/>
      <c r="TAZ172" s="108"/>
      <c r="TBA172" s="129"/>
      <c r="TBB172" s="130"/>
      <c r="TBC172" s="70"/>
      <c r="TBD172" s="104"/>
      <c r="TBE172" s="105"/>
      <c r="TBF172" s="106"/>
      <c r="TBG172" s="107"/>
      <c r="TBH172" s="108"/>
      <c r="TBI172" s="129"/>
      <c r="TBJ172" s="130"/>
      <c r="TBK172" s="70"/>
      <c r="TBL172" s="104"/>
      <c r="TBM172" s="105"/>
      <c r="TBN172" s="106"/>
      <c r="TBO172" s="107"/>
      <c r="TBP172" s="108"/>
      <c r="TBQ172" s="129"/>
      <c r="TBR172" s="130"/>
      <c r="TBS172" s="70"/>
      <c r="TBT172" s="104"/>
      <c r="TBU172" s="105"/>
      <c r="TBV172" s="106"/>
      <c r="TBW172" s="107"/>
      <c r="TBX172" s="108"/>
      <c r="TBY172" s="129"/>
      <c r="TBZ172" s="130"/>
      <c r="TCA172" s="70"/>
      <c r="TCB172" s="104"/>
      <c r="TCC172" s="105"/>
      <c r="TCD172" s="106"/>
      <c r="TCE172" s="107"/>
      <c r="TCF172" s="108"/>
      <c r="TCG172" s="129"/>
      <c r="TCH172" s="130"/>
      <c r="TCI172" s="70"/>
      <c r="TCJ172" s="104"/>
      <c r="TCK172" s="105"/>
      <c r="TCL172" s="106"/>
      <c r="TCM172" s="107"/>
      <c r="TCN172" s="108"/>
      <c r="TCO172" s="129"/>
      <c r="TCP172" s="130"/>
      <c r="TCQ172" s="70"/>
      <c r="TCR172" s="104"/>
      <c r="TCS172" s="105"/>
      <c r="TCT172" s="106"/>
      <c r="TCU172" s="107"/>
      <c r="TCV172" s="108"/>
      <c r="TCW172" s="129"/>
      <c r="TCX172" s="130"/>
      <c r="TCY172" s="70"/>
      <c r="TCZ172" s="104"/>
      <c r="TDA172" s="105"/>
      <c r="TDB172" s="106"/>
      <c r="TDC172" s="107"/>
      <c r="TDD172" s="108"/>
      <c r="TDE172" s="129"/>
      <c r="TDF172" s="130"/>
      <c r="TDG172" s="70"/>
      <c r="TDH172" s="104"/>
      <c r="TDI172" s="105"/>
      <c r="TDJ172" s="106"/>
      <c r="TDK172" s="107"/>
      <c r="TDL172" s="108"/>
      <c r="TDM172" s="129"/>
      <c r="TDN172" s="130"/>
      <c r="TDO172" s="70"/>
      <c r="TDP172" s="104"/>
      <c r="TDQ172" s="105"/>
      <c r="TDR172" s="106"/>
      <c r="TDS172" s="107"/>
      <c r="TDT172" s="108"/>
      <c r="TDU172" s="129"/>
      <c r="TDV172" s="130"/>
      <c r="TDW172" s="70"/>
      <c r="TDX172" s="104"/>
      <c r="TDY172" s="105"/>
      <c r="TDZ172" s="106"/>
      <c r="TEA172" s="107"/>
      <c r="TEB172" s="108"/>
      <c r="TEC172" s="129"/>
      <c r="TED172" s="130"/>
      <c r="TEE172" s="70"/>
      <c r="TEF172" s="104"/>
      <c r="TEG172" s="105"/>
      <c r="TEH172" s="106"/>
      <c r="TEI172" s="107"/>
      <c r="TEJ172" s="108"/>
      <c r="TEK172" s="129"/>
      <c r="TEL172" s="130"/>
      <c r="TEM172" s="70"/>
      <c r="TEN172" s="104"/>
      <c r="TEO172" s="105"/>
      <c r="TEP172" s="106"/>
      <c r="TEQ172" s="107"/>
      <c r="TER172" s="108"/>
      <c r="TES172" s="129"/>
      <c r="TET172" s="130"/>
      <c r="TEU172" s="70"/>
      <c r="TEV172" s="104"/>
      <c r="TEW172" s="105"/>
      <c r="TEX172" s="106"/>
      <c r="TEY172" s="107"/>
      <c r="TEZ172" s="108"/>
      <c r="TFA172" s="129"/>
      <c r="TFB172" s="130"/>
      <c r="TFC172" s="70"/>
      <c r="TFD172" s="104"/>
      <c r="TFE172" s="105"/>
      <c r="TFF172" s="106"/>
      <c r="TFG172" s="107"/>
      <c r="TFH172" s="108"/>
      <c r="TFI172" s="129"/>
      <c r="TFJ172" s="130"/>
      <c r="TFK172" s="70"/>
      <c r="TFL172" s="104"/>
      <c r="TFM172" s="105"/>
      <c r="TFN172" s="106"/>
      <c r="TFO172" s="107"/>
      <c r="TFP172" s="108"/>
      <c r="TFQ172" s="129"/>
      <c r="TFR172" s="130"/>
      <c r="TFS172" s="70"/>
      <c r="TFT172" s="104"/>
      <c r="TFU172" s="105"/>
      <c r="TFV172" s="106"/>
      <c r="TFW172" s="107"/>
      <c r="TFX172" s="108"/>
      <c r="TFY172" s="129"/>
      <c r="TFZ172" s="130"/>
      <c r="TGA172" s="70"/>
      <c r="TGB172" s="104"/>
      <c r="TGC172" s="105"/>
      <c r="TGD172" s="106"/>
      <c r="TGE172" s="107"/>
      <c r="TGF172" s="108"/>
      <c r="TGG172" s="129"/>
      <c r="TGH172" s="130"/>
      <c r="TGI172" s="70"/>
      <c r="TGJ172" s="104"/>
      <c r="TGK172" s="105"/>
      <c r="TGL172" s="106"/>
      <c r="TGM172" s="107"/>
      <c r="TGN172" s="108"/>
      <c r="TGO172" s="129"/>
      <c r="TGP172" s="130"/>
      <c r="TGQ172" s="70"/>
      <c r="TGR172" s="104"/>
      <c r="TGS172" s="105"/>
      <c r="TGT172" s="106"/>
      <c r="TGU172" s="107"/>
      <c r="TGV172" s="108"/>
      <c r="TGW172" s="129"/>
      <c r="TGX172" s="130"/>
      <c r="TGY172" s="70"/>
      <c r="TGZ172" s="104"/>
      <c r="THA172" s="105"/>
      <c r="THB172" s="106"/>
      <c r="THC172" s="107"/>
      <c r="THD172" s="108"/>
      <c r="THE172" s="129"/>
      <c r="THF172" s="130"/>
      <c r="THG172" s="70"/>
      <c r="THH172" s="104"/>
      <c r="THI172" s="105"/>
      <c r="THJ172" s="106"/>
      <c r="THK172" s="107"/>
      <c r="THL172" s="108"/>
      <c r="THM172" s="129"/>
      <c r="THN172" s="130"/>
      <c r="THO172" s="70"/>
      <c r="THP172" s="104"/>
      <c r="THQ172" s="105"/>
      <c r="THR172" s="106"/>
      <c r="THS172" s="107"/>
      <c r="THT172" s="108"/>
      <c r="THU172" s="129"/>
      <c r="THV172" s="130"/>
      <c r="THW172" s="70"/>
      <c r="THX172" s="104"/>
      <c r="THY172" s="105"/>
      <c r="THZ172" s="106"/>
      <c r="TIA172" s="107"/>
      <c r="TIB172" s="108"/>
      <c r="TIC172" s="129"/>
      <c r="TID172" s="130"/>
      <c r="TIE172" s="70"/>
      <c r="TIF172" s="104"/>
      <c r="TIG172" s="105"/>
      <c r="TIH172" s="106"/>
      <c r="TII172" s="107"/>
      <c r="TIJ172" s="108"/>
      <c r="TIK172" s="129"/>
      <c r="TIL172" s="130"/>
      <c r="TIM172" s="70"/>
      <c r="TIN172" s="104"/>
      <c r="TIO172" s="105"/>
      <c r="TIP172" s="106"/>
      <c r="TIQ172" s="107"/>
      <c r="TIR172" s="108"/>
      <c r="TIS172" s="129"/>
      <c r="TIT172" s="130"/>
      <c r="TIU172" s="70"/>
      <c r="TIV172" s="104"/>
      <c r="TIW172" s="105"/>
      <c r="TIX172" s="106"/>
      <c r="TIY172" s="107"/>
      <c r="TIZ172" s="108"/>
      <c r="TJA172" s="129"/>
      <c r="TJB172" s="130"/>
      <c r="TJC172" s="70"/>
      <c r="TJD172" s="104"/>
      <c r="TJE172" s="105"/>
      <c r="TJF172" s="106"/>
      <c r="TJG172" s="107"/>
      <c r="TJH172" s="108"/>
      <c r="TJI172" s="129"/>
      <c r="TJJ172" s="130"/>
      <c r="TJK172" s="70"/>
      <c r="TJL172" s="104"/>
      <c r="TJM172" s="105"/>
      <c r="TJN172" s="106"/>
      <c r="TJO172" s="107"/>
      <c r="TJP172" s="108"/>
      <c r="TJQ172" s="129"/>
      <c r="TJR172" s="130"/>
      <c r="TJS172" s="70"/>
      <c r="TJT172" s="104"/>
      <c r="TJU172" s="105"/>
      <c r="TJV172" s="106"/>
      <c r="TJW172" s="107"/>
      <c r="TJX172" s="108"/>
      <c r="TJY172" s="129"/>
      <c r="TJZ172" s="130"/>
      <c r="TKA172" s="70"/>
      <c r="TKB172" s="104"/>
      <c r="TKC172" s="105"/>
      <c r="TKD172" s="106"/>
      <c r="TKE172" s="107"/>
      <c r="TKF172" s="108"/>
      <c r="TKG172" s="129"/>
      <c r="TKH172" s="130"/>
      <c r="TKI172" s="70"/>
      <c r="TKJ172" s="104"/>
      <c r="TKK172" s="105"/>
      <c r="TKL172" s="106"/>
      <c r="TKM172" s="107"/>
      <c r="TKN172" s="108"/>
      <c r="TKO172" s="129"/>
      <c r="TKP172" s="130"/>
      <c r="TKQ172" s="70"/>
      <c r="TKR172" s="104"/>
      <c r="TKS172" s="105"/>
      <c r="TKT172" s="106"/>
      <c r="TKU172" s="107"/>
      <c r="TKV172" s="108"/>
      <c r="TKW172" s="129"/>
      <c r="TKX172" s="130"/>
      <c r="TKY172" s="70"/>
      <c r="TKZ172" s="104"/>
      <c r="TLA172" s="105"/>
      <c r="TLB172" s="106"/>
      <c r="TLC172" s="107"/>
      <c r="TLD172" s="108"/>
      <c r="TLE172" s="129"/>
      <c r="TLF172" s="130"/>
      <c r="TLG172" s="70"/>
      <c r="TLH172" s="104"/>
      <c r="TLI172" s="105"/>
      <c r="TLJ172" s="106"/>
      <c r="TLK172" s="107"/>
      <c r="TLL172" s="108"/>
      <c r="TLM172" s="129"/>
      <c r="TLN172" s="130"/>
      <c r="TLO172" s="70"/>
      <c r="TLP172" s="104"/>
      <c r="TLQ172" s="105"/>
      <c r="TLR172" s="106"/>
      <c r="TLS172" s="107"/>
      <c r="TLT172" s="108"/>
      <c r="TLU172" s="129"/>
      <c r="TLV172" s="130"/>
      <c r="TLW172" s="70"/>
      <c r="TLX172" s="104"/>
      <c r="TLY172" s="105"/>
      <c r="TLZ172" s="106"/>
      <c r="TMA172" s="107"/>
      <c r="TMB172" s="108"/>
      <c r="TMC172" s="129"/>
      <c r="TMD172" s="130"/>
      <c r="TME172" s="70"/>
      <c r="TMF172" s="104"/>
      <c r="TMG172" s="105"/>
      <c r="TMH172" s="106"/>
      <c r="TMI172" s="107"/>
      <c r="TMJ172" s="108"/>
      <c r="TMK172" s="129"/>
      <c r="TML172" s="130"/>
      <c r="TMM172" s="70"/>
      <c r="TMN172" s="104"/>
      <c r="TMO172" s="105"/>
      <c r="TMP172" s="106"/>
      <c r="TMQ172" s="107"/>
      <c r="TMR172" s="108"/>
      <c r="TMS172" s="129"/>
      <c r="TMT172" s="130"/>
      <c r="TMU172" s="70"/>
      <c r="TMV172" s="104"/>
      <c r="TMW172" s="105"/>
      <c r="TMX172" s="106"/>
      <c r="TMY172" s="107"/>
      <c r="TMZ172" s="108"/>
      <c r="TNA172" s="129"/>
      <c r="TNB172" s="130"/>
      <c r="TNC172" s="70"/>
      <c r="TND172" s="104"/>
      <c r="TNE172" s="105"/>
      <c r="TNF172" s="106"/>
      <c r="TNG172" s="107"/>
      <c r="TNH172" s="108"/>
      <c r="TNI172" s="129"/>
      <c r="TNJ172" s="130"/>
      <c r="TNK172" s="70"/>
      <c r="TNL172" s="104"/>
      <c r="TNM172" s="105"/>
      <c r="TNN172" s="106"/>
      <c r="TNO172" s="107"/>
      <c r="TNP172" s="108"/>
      <c r="TNQ172" s="129"/>
      <c r="TNR172" s="130"/>
      <c r="TNS172" s="70"/>
      <c r="TNT172" s="104"/>
      <c r="TNU172" s="105"/>
      <c r="TNV172" s="106"/>
      <c r="TNW172" s="107"/>
      <c r="TNX172" s="108"/>
      <c r="TNY172" s="129"/>
      <c r="TNZ172" s="130"/>
      <c r="TOA172" s="70"/>
      <c r="TOB172" s="104"/>
      <c r="TOC172" s="105"/>
      <c r="TOD172" s="106"/>
      <c r="TOE172" s="107"/>
      <c r="TOF172" s="108"/>
      <c r="TOG172" s="129"/>
      <c r="TOH172" s="130"/>
      <c r="TOI172" s="70"/>
      <c r="TOJ172" s="104"/>
      <c r="TOK172" s="105"/>
      <c r="TOL172" s="106"/>
      <c r="TOM172" s="107"/>
      <c r="TON172" s="108"/>
      <c r="TOO172" s="129"/>
      <c r="TOP172" s="130"/>
      <c r="TOQ172" s="70"/>
      <c r="TOR172" s="104"/>
      <c r="TOS172" s="105"/>
      <c r="TOT172" s="106"/>
      <c r="TOU172" s="107"/>
      <c r="TOV172" s="108"/>
      <c r="TOW172" s="129"/>
      <c r="TOX172" s="130"/>
      <c r="TOY172" s="70"/>
      <c r="TOZ172" s="104"/>
      <c r="TPA172" s="105"/>
      <c r="TPB172" s="106"/>
      <c r="TPC172" s="107"/>
      <c r="TPD172" s="108"/>
      <c r="TPE172" s="129"/>
      <c r="TPF172" s="130"/>
      <c r="TPG172" s="70"/>
      <c r="TPH172" s="104"/>
      <c r="TPI172" s="105"/>
      <c r="TPJ172" s="106"/>
      <c r="TPK172" s="107"/>
      <c r="TPL172" s="108"/>
      <c r="TPM172" s="129"/>
      <c r="TPN172" s="130"/>
      <c r="TPO172" s="70"/>
      <c r="TPP172" s="104"/>
      <c r="TPQ172" s="105"/>
      <c r="TPR172" s="106"/>
      <c r="TPS172" s="107"/>
      <c r="TPT172" s="108"/>
      <c r="TPU172" s="129"/>
      <c r="TPV172" s="130"/>
      <c r="TPW172" s="70"/>
      <c r="TPX172" s="104"/>
      <c r="TPY172" s="105"/>
      <c r="TPZ172" s="106"/>
      <c r="TQA172" s="107"/>
      <c r="TQB172" s="108"/>
      <c r="TQC172" s="129"/>
      <c r="TQD172" s="130"/>
      <c r="TQE172" s="70"/>
      <c r="TQF172" s="104"/>
      <c r="TQG172" s="105"/>
      <c r="TQH172" s="106"/>
      <c r="TQI172" s="107"/>
      <c r="TQJ172" s="108"/>
      <c r="TQK172" s="129"/>
      <c r="TQL172" s="130"/>
      <c r="TQM172" s="70"/>
      <c r="TQN172" s="104"/>
      <c r="TQO172" s="105"/>
      <c r="TQP172" s="106"/>
      <c r="TQQ172" s="107"/>
      <c r="TQR172" s="108"/>
      <c r="TQS172" s="129"/>
      <c r="TQT172" s="130"/>
      <c r="TQU172" s="70"/>
      <c r="TQV172" s="104"/>
      <c r="TQW172" s="105"/>
      <c r="TQX172" s="106"/>
      <c r="TQY172" s="107"/>
      <c r="TQZ172" s="108"/>
      <c r="TRA172" s="129"/>
      <c r="TRB172" s="130"/>
      <c r="TRC172" s="70"/>
      <c r="TRD172" s="104"/>
      <c r="TRE172" s="105"/>
      <c r="TRF172" s="106"/>
      <c r="TRG172" s="107"/>
      <c r="TRH172" s="108"/>
      <c r="TRI172" s="129"/>
      <c r="TRJ172" s="130"/>
      <c r="TRK172" s="70"/>
      <c r="TRL172" s="104"/>
      <c r="TRM172" s="105"/>
      <c r="TRN172" s="106"/>
      <c r="TRO172" s="107"/>
      <c r="TRP172" s="108"/>
      <c r="TRQ172" s="129"/>
      <c r="TRR172" s="130"/>
      <c r="TRS172" s="70"/>
      <c r="TRT172" s="104"/>
      <c r="TRU172" s="105"/>
      <c r="TRV172" s="106"/>
      <c r="TRW172" s="107"/>
      <c r="TRX172" s="108"/>
      <c r="TRY172" s="129"/>
      <c r="TRZ172" s="130"/>
      <c r="TSA172" s="70"/>
      <c r="TSB172" s="104"/>
      <c r="TSC172" s="105"/>
      <c r="TSD172" s="106"/>
      <c r="TSE172" s="107"/>
      <c r="TSF172" s="108"/>
      <c r="TSG172" s="129"/>
      <c r="TSH172" s="130"/>
      <c r="TSI172" s="70"/>
      <c r="TSJ172" s="104"/>
      <c r="TSK172" s="105"/>
      <c r="TSL172" s="106"/>
      <c r="TSM172" s="107"/>
      <c r="TSN172" s="108"/>
      <c r="TSO172" s="129"/>
      <c r="TSP172" s="130"/>
      <c r="TSQ172" s="70"/>
      <c r="TSR172" s="104"/>
      <c r="TSS172" s="105"/>
      <c r="TST172" s="106"/>
      <c r="TSU172" s="107"/>
      <c r="TSV172" s="108"/>
      <c r="TSW172" s="129"/>
      <c r="TSX172" s="130"/>
      <c r="TSY172" s="70"/>
      <c r="TSZ172" s="104"/>
      <c r="TTA172" s="105"/>
      <c r="TTB172" s="106"/>
      <c r="TTC172" s="107"/>
      <c r="TTD172" s="108"/>
      <c r="TTE172" s="129"/>
      <c r="TTF172" s="130"/>
      <c r="TTG172" s="70"/>
      <c r="TTH172" s="104"/>
      <c r="TTI172" s="105"/>
      <c r="TTJ172" s="106"/>
      <c r="TTK172" s="107"/>
      <c r="TTL172" s="108"/>
      <c r="TTM172" s="129"/>
      <c r="TTN172" s="130"/>
      <c r="TTO172" s="70"/>
      <c r="TTP172" s="104"/>
      <c r="TTQ172" s="105"/>
      <c r="TTR172" s="106"/>
      <c r="TTS172" s="107"/>
      <c r="TTT172" s="108"/>
      <c r="TTU172" s="129"/>
      <c r="TTV172" s="130"/>
      <c r="TTW172" s="70"/>
      <c r="TTX172" s="104"/>
      <c r="TTY172" s="105"/>
      <c r="TTZ172" s="106"/>
      <c r="TUA172" s="107"/>
      <c r="TUB172" s="108"/>
      <c r="TUC172" s="129"/>
      <c r="TUD172" s="130"/>
      <c r="TUE172" s="70"/>
      <c r="TUF172" s="104"/>
      <c r="TUG172" s="105"/>
      <c r="TUH172" s="106"/>
      <c r="TUI172" s="107"/>
      <c r="TUJ172" s="108"/>
      <c r="TUK172" s="129"/>
      <c r="TUL172" s="130"/>
      <c r="TUM172" s="70"/>
      <c r="TUN172" s="104"/>
      <c r="TUO172" s="105"/>
      <c r="TUP172" s="106"/>
      <c r="TUQ172" s="107"/>
      <c r="TUR172" s="108"/>
      <c r="TUS172" s="129"/>
      <c r="TUT172" s="130"/>
      <c r="TUU172" s="70"/>
      <c r="TUV172" s="104"/>
      <c r="TUW172" s="105"/>
      <c r="TUX172" s="106"/>
      <c r="TUY172" s="107"/>
      <c r="TUZ172" s="108"/>
      <c r="TVA172" s="129"/>
      <c r="TVB172" s="130"/>
      <c r="TVC172" s="70"/>
      <c r="TVD172" s="104"/>
      <c r="TVE172" s="105"/>
      <c r="TVF172" s="106"/>
      <c r="TVG172" s="107"/>
      <c r="TVH172" s="108"/>
      <c r="TVI172" s="129"/>
      <c r="TVJ172" s="130"/>
      <c r="TVK172" s="70"/>
      <c r="TVL172" s="104"/>
      <c r="TVM172" s="105"/>
      <c r="TVN172" s="106"/>
      <c r="TVO172" s="107"/>
      <c r="TVP172" s="108"/>
      <c r="TVQ172" s="129"/>
      <c r="TVR172" s="130"/>
      <c r="TVS172" s="70"/>
      <c r="TVT172" s="104"/>
      <c r="TVU172" s="105"/>
      <c r="TVV172" s="106"/>
      <c r="TVW172" s="107"/>
      <c r="TVX172" s="108"/>
      <c r="TVY172" s="129"/>
      <c r="TVZ172" s="130"/>
      <c r="TWA172" s="70"/>
      <c r="TWB172" s="104"/>
      <c r="TWC172" s="105"/>
      <c r="TWD172" s="106"/>
      <c r="TWE172" s="107"/>
      <c r="TWF172" s="108"/>
      <c r="TWG172" s="129"/>
      <c r="TWH172" s="130"/>
      <c r="TWI172" s="70"/>
      <c r="TWJ172" s="104"/>
      <c r="TWK172" s="105"/>
      <c r="TWL172" s="106"/>
      <c r="TWM172" s="107"/>
      <c r="TWN172" s="108"/>
      <c r="TWO172" s="129"/>
      <c r="TWP172" s="130"/>
      <c r="TWQ172" s="70"/>
      <c r="TWR172" s="104"/>
      <c r="TWS172" s="105"/>
      <c r="TWT172" s="106"/>
      <c r="TWU172" s="107"/>
      <c r="TWV172" s="108"/>
      <c r="TWW172" s="129"/>
      <c r="TWX172" s="130"/>
      <c r="TWY172" s="70"/>
      <c r="TWZ172" s="104"/>
      <c r="TXA172" s="105"/>
      <c r="TXB172" s="106"/>
      <c r="TXC172" s="107"/>
      <c r="TXD172" s="108"/>
      <c r="TXE172" s="129"/>
      <c r="TXF172" s="130"/>
      <c r="TXG172" s="70"/>
      <c r="TXH172" s="104"/>
      <c r="TXI172" s="105"/>
      <c r="TXJ172" s="106"/>
      <c r="TXK172" s="107"/>
      <c r="TXL172" s="108"/>
      <c r="TXM172" s="129"/>
      <c r="TXN172" s="130"/>
      <c r="TXO172" s="70"/>
      <c r="TXP172" s="104"/>
      <c r="TXQ172" s="105"/>
      <c r="TXR172" s="106"/>
      <c r="TXS172" s="107"/>
      <c r="TXT172" s="108"/>
      <c r="TXU172" s="129"/>
      <c r="TXV172" s="130"/>
      <c r="TXW172" s="70"/>
      <c r="TXX172" s="104"/>
      <c r="TXY172" s="105"/>
      <c r="TXZ172" s="106"/>
      <c r="TYA172" s="107"/>
      <c r="TYB172" s="108"/>
      <c r="TYC172" s="129"/>
      <c r="TYD172" s="130"/>
      <c r="TYE172" s="70"/>
      <c r="TYF172" s="104"/>
      <c r="TYG172" s="105"/>
      <c r="TYH172" s="106"/>
      <c r="TYI172" s="107"/>
      <c r="TYJ172" s="108"/>
      <c r="TYK172" s="129"/>
      <c r="TYL172" s="130"/>
      <c r="TYM172" s="70"/>
      <c r="TYN172" s="104"/>
      <c r="TYO172" s="105"/>
      <c r="TYP172" s="106"/>
      <c r="TYQ172" s="107"/>
      <c r="TYR172" s="108"/>
      <c r="TYS172" s="129"/>
      <c r="TYT172" s="130"/>
      <c r="TYU172" s="70"/>
      <c r="TYV172" s="104"/>
      <c r="TYW172" s="105"/>
      <c r="TYX172" s="106"/>
      <c r="TYY172" s="107"/>
      <c r="TYZ172" s="108"/>
      <c r="TZA172" s="129"/>
      <c r="TZB172" s="130"/>
      <c r="TZC172" s="70"/>
      <c r="TZD172" s="104"/>
      <c r="TZE172" s="105"/>
      <c r="TZF172" s="106"/>
      <c r="TZG172" s="107"/>
      <c r="TZH172" s="108"/>
      <c r="TZI172" s="129"/>
      <c r="TZJ172" s="130"/>
      <c r="TZK172" s="70"/>
      <c r="TZL172" s="104"/>
      <c r="TZM172" s="105"/>
      <c r="TZN172" s="106"/>
      <c r="TZO172" s="107"/>
      <c r="TZP172" s="108"/>
      <c r="TZQ172" s="129"/>
      <c r="TZR172" s="130"/>
      <c r="TZS172" s="70"/>
      <c r="TZT172" s="104"/>
      <c r="TZU172" s="105"/>
      <c r="TZV172" s="106"/>
      <c r="TZW172" s="107"/>
      <c r="TZX172" s="108"/>
      <c r="TZY172" s="129"/>
      <c r="TZZ172" s="130"/>
      <c r="UAA172" s="70"/>
      <c r="UAB172" s="104"/>
      <c r="UAC172" s="105"/>
      <c r="UAD172" s="106"/>
      <c r="UAE172" s="107"/>
      <c r="UAF172" s="108"/>
      <c r="UAG172" s="129"/>
      <c r="UAH172" s="130"/>
      <c r="UAI172" s="70"/>
      <c r="UAJ172" s="104"/>
      <c r="UAK172" s="105"/>
      <c r="UAL172" s="106"/>
      <c r="UAM172" s="107"/>
      <c r="UAN172" s="108"/>
      <c r="UAO172" s="129"/>
      <c r="UAP172" s="130"/>
      <c r="UAQ172" s="70"/>
      <c r="UAR172" s="104"/>
      <c r="UAS172" s="105"/>
      <c r="UAT172" s="106"/>
      <c r="UAU172" s="107"/>
      <c r="UAV172" s="108"/>
      <c r="UAW172" s="129"/>
      <c r="UAX172" s="130"/>
      <c r="UAY172" s="70"/>
      <c r="UAZ172" s="104"/>
      <c r="UBA172" s="105"/>
      <c r="UBB172" s="106"/>
      <c r="UBC172" s="107"/>
      <c r="UBD172" s="108"/>
      <c r="UBE172" s="129"/>
      <c r="UBF172" s="130"/>
      <c r="UBG172" s="70"/>
      <c r="UBH172" s="104"/>
      <c r="UBI172" s="105"/>
      <c r="UBJ172" s="106"/>
      <c r="UBK172" s="107"/>
      <c r="UBL172" s="108"/>
      <c r="UBM172" s="129"/>
      <c r="UBN172" s="130"/>
      <c r="UBO172" s="70"/>
      <c r="UBP172" s="104"/>
      <c r="UBQ172" s="105"/>
      <c r="UBR172" s="106"/>
      <c r="UBS172" s="107"/>
      <c r="UBT172" s="108"/>
      <c r="UBU172" s="129"/>
      <c r="UBV172" s="130"/>
      <c r="UBW172" s="70"/>
      <c r="UBX172" s="104"/>
      <c r="UBY172" s="105"/>
      <c r="UBZ172" s="106"/>
      <c r="UCA172" s="107"/>
      <c r="UCB172" s="108"/>
      <c r="UCC172" s="129"/>
      <c r="UCD172" s="130"/>
      <c r="UCE172" s="70"/>
      <c r="UCF172" s="104"/>
      <c r="UCG172" s="105"/>
      <c r="UCH172" s="106"/>
      <c r="UCI172" s="107"/>
      <c r="UCJ172" s="108"/>
      <c r="UCK172" s="129"/>
      <c r="UCL172" s="130"/>
      <c r="UCM172" s="70"/>
      <c r="UCN172" s="104"/>
      <c r="UCO172" s="105"/>
      <c r="UCP172" s="106"/>
      <c r="UCQ172" s="107"/>
      <c r="UCR172" s="108"/>
      <c r="UCS172" s="129"/>
      <c r="UCT172" s="130"/>
      <c r="UCU172" s="70"/>
      <c r="UCV172" s="104"/>
      <c r="UCW172" s="105"/>
      <c r="UCX172" s="106"/>
      <c r="UCY172" s="107"/>
      <c r="UCZ172" s="108"/>
      <c r="UDA172" s="129"/>
      <c r="UDB172" s="130"/>
      <c r="UDC172" s="70"/>
      <c r="UDD172" s="104"/>
      <c r="UDE172" s="105"/>
      <c r="UDF172" s="106"/>
      <c r="UDG172" s="107"/>
      <c r="UDH172" s="108"/>
      <c r="UDI172" s="129"/>
      <c r="UDJ172" s="130"/>
      <c r="UDK172" s="70"/>
      <c r="UDL172" s="104"/>
      <c r="UDM172" s="105"/>
      <c r="UDN172" s="106"/>
      <c r="UDO172" s="107"/>
      <c r="UDP172" s="108"/>
      <c r="UDQ172" s="129"/>
      <c r="UDR172" s="130"/>
      <c r="UDS172" s="70"/>
      <c r="UDT172" s="104"/>
      <c r="UDU172" s="105"/>
      <c r="UDV172" s="106"/>
      <c r="UDW172" s="107"/>
      <c r="UDX172" s="108"/>
      <c r="UDY172" s="129"/>
      <c r="UDZ172" s="130"/>
      <c r="UEA172" s="70"/>
      <c r="UEB172" s="104"/>
      <c r="UEC172" s="105"/>
      <c r="UED172" s="106"/>
      <c r="UEE172" s="107"/>
      <c r="UEF172" s="108"/>
      <c r="UEG172" s="129"/>
      <c r="UEH172" s="130"/>
      <c r="UEI172" s="70"/>
      <c r="UEJ172" s="104"/>
      <c r="UEK172" s="105"/>
      <c r="UEL172" s="106"/>
      <c r="UEM172" s="107"/>
      <c r="UEN172" s="108"/>
      <c r="UEO172" s="129"/>
      <c r="UEP172" s="130"/>
      <c r="UEQ172" s="70"/>
      <c r="UER172" s="104"/>
      <c r="UES172" s="105"/>
      <c r="UET172" s="106"/>
      <c r="UEU172" s="107"/>
      <c r="UEV172" s="108"/>
      <c r="UEW172" s="129"/>
      <c r="UEX172" s="130"/>
      <c r="UEY172" s="70"/>
      <c r="UEZ172" s="104"/>
      <c r="UFA172" s="105"/>
      <c r="UFB172" s="106"/>
      <c r="UFC172" s="107"/>
      <c r="UFD172" s="108"/>
      <c r="UFE172" s="129"/>
      <c r="UFF172" s="130"/>
      <c r="UFG172" s="70"/>
      <c r="UFH172" s="104"/>
      <c r="UFI172" s="105"/>
      <c r="UFJ172" s="106"/>
      <c r="UFK172" s="107"/>
      <c r="UFL172" s="108"/>
      <c r="UFM172" s="129"/>
      <c r="UFN172" s="130"/>
      <c r="UFO172" s="70"/>
      <c r="UFP172" s="104"/>
      <c r="UFQ172" s="105"/>
      <c r="UFR172" s="106"/>
      <c r="UFS172" s="107"/>
      <c r="UFT172" s="108"/>
      <c r="UFU172" s="129"/>
      <c r="UFV172" s="130"/>
      <c r="UFW172" s="70"/>
      <c r="UFX172" s="104"/>
      <c r="UFY172" s="105"/>
      <c r="UFZ172" s="106"/>
      <c r="UGA172" s="107"/>
      <c r="UGB172" s="108"/>
      <c r="UGC172" s="129"/>
      <c r="UGD172" s="130"/>
      <c r="UGE172" s="70"/>
      <c r="UGF172" s="104"/>
      <c r="UGG172" s="105"/>
      <c r="UGH172" s="106"/>
      <c r="UGI172" s="107"/>
      <c r="UGJ172" s="108"/>
      <c r="UGK172" s="129"/>
      <c r="UGL172" s="130"/>
      <c r="UGM172" s="70"/>
      <c r="UGN172" s="104"/>
      <c r="UGO172" s="105"/>
      <c r="UGP172" s="106"/>
      <c r="UGQ172" s="107"/>
      <c r="UGR172" s="108"/>
      <c r="UGS172" s="129"/>
      <c r="UGT172" s="130"/>
      <c r="UGU172" s="70"/>
      <c r="UGV172" s="104"/>
      <c r="UGW172" s="105"/>
      <c r="UGX172" s="106"/>
      <c r="UGY172" s="107"/>
      <c r="UGZ172" s="108"/>
      <c r="UHA172" s="129"/>
      <c r="UHB172" s="130"/>
      <c r="UHC172" s="70"/>
      <c r="UHD172" s="104"/>
      <c r="UHE172" s="105"/>
      <c r="UHF172" s="106"/>
      <c r="UHG172" s="107"/>
      <c r="UHH172" s="108"/>
      <c r="UHI172" s="129"/>
      <c r="UHJ172" s="130"/>
      <c r="UHK172" s="70"/>
      <c r="UHL172" s="104"/>
      <c r="UHM172" s="105"/>
      <c r="UHN172" s="106"/>
      <c r="UHO172" s="107"/>
      <c r="UHP172" s="108"/>
      <c r="UHQ172" s="129"/>
      <c r="UHR172" s="130"/>
      <c r="UHS172" s="70"/>
      <c r="UHT172" s="104"/>
      <c r="UHU172" s="105"/>
      <c r="UHV172" s="106"/>
      <c r="UHW172" s="107"/>
      <c r="UHX172" s="108"/>
      <c r="UHY172" s="129"/>
      <c r="UHZ172" s="130"/>
      <c r="UIA172" s="70"/>
      <c r="UIB172" s="104"/>
      <c r="UIC172" s="105"/>
      <c r="UID172" s="106"/>
      <c r="UIE172" s="107"/>
      <c r="UIF172" s="108"/>
      <c r="UIG172" s="129"/>
      <c r="UIH172" s="130"/>
      <c r="UII172" s="70"/>
      <c r="UIJ172" s="104"/>
      <c r="UIK172" s="105"/>
      <c r="UIL172" s="106"/>
      <c r="UIM172" s="107"/>
      <c r="UIN172" s="108"/>
      <c r="UIO172" s="129"/>
      <c r="UIP172" s="130"/>
      <c r="UIQ172" s="70"/>
      <c r="UIR172" s="104"/>
      <c r="UIS172" s="105"/>
      <c r="UIT172" s="106"/>
      <c r="UIU172" s="107"/>
      <c r="UIV172" s="108"/>
      <c r="UIW172" s="129"/>
      <c r="UIX172" s="130"/>
      <c r="UIY172" s="70"/>
      <c r="UIZ172" s="104"/>
      <c r="UJA172" s="105"/>
      <c r="UJB172" s="106"/>
      <c r="UJC172" s="107"/>
      <c r="UJD172" s="108"/>
      <c r="UJE172" s="129"/>
      <c r="UJF172" s="130"/>
      <c r="UJG172" s="70"/>
      <c r="UJH172" s="104"/>
      <c r="UJI172" s="105"/>
      <c r="UJJ172" s="106"/>
      <c r="UJK172" s="107"/>
      <c r="UJL172" s="108"/>
      <c r="UJM172" s="129"/>
      <c r="UJN172" s="130"/>
      <c r="UJO172" s="70"/>
      <c r="UJP172" s="104"/>
      <c r="UJQ172" s="105"/>
      <c r="UJR172" s="106"/>
      <c r="UJS172" s="107"/>
      <c r="UJT172" s="108"/>
      <c r="UJU172" s="129"/>
      <c r="UJV172" s="130"/>
      <c r="UJW172" s="70"/>
      <c r="UJX172" s="104"/>
      <c r="UJY172" s="105"/>
      <c r="UJZ172" s="106"/>
      <c r="UKA172" s="107"/>
      <c r="UKB172" s="108"/>
      <c r="UKC172" s="129"/>
      <c r="UKD172" s="130"/>
      <c r="UKE172" s="70"/>
      <c r="UKF172" s="104"/>
      <c r="UKG172" s="105"/>
      <c r="UKH172" s="106"/>
      <c r="UKI172" s="107"/>
      <c r="UKJ172" s="108"/>
      <c r="UKK172" s="129"/>
      <c r="UKL172" s="130"/>
      <c r="UKM172" s="70"/>
      <c r="UKN172" s="104"/>
      <c r="UKO172" s="105"/>
      <c r="UKP172" s="106"/>
      <c r="UKQ172" s="107"/>
      <c r="UKR172" s="108"/>
      <c r="UKS172" s="129"/>
      <c r="UKT172" s="130"/>
      <c r="UKU172" s="70"/>
      <c r="UKV172" s="104"/>
      <c r="UKW172" s="105"/>
      <c r="UKX172" s="106"/>
      <c r="UKY172" s="107"/>
      <c r="UKZ172" s="108"/>
      <c r="ULA172" s="129"/>
      <c r="ULB172" s="130"/>
      <c r="ULC172" s="70"/>
      <c r="ULD172" s="104"/>
      <c r="ULE172" s="105"/>
      <c r="ULF172" s="106"/>
      <c r="ULG172" s="107"/>
      <c r="ULH172" s="108"/>
      <c r="ULI172" s="129"/>
      <c r="ULJ172" s="130"/>
      <c r="ULK172" s="70"/>
      <c r="ULL172" s="104"/>
      <c r="ULM172" s="105"/>
      <c r="ULN172" s="106"/>
      <c r="ULO172" s="107"/>
      <c r="ULP172" s="108"/>
      <c r="ULQ172" s="129"/>
      <c r="ULR172" s="130"/>
      <c r="ULS172" s="70"/>
      <c r="ULT172" s="104"/>
      <c r="ULU172" s="105"/>
      <c r="ULV172" s="106"/>
      <c r="ULW172" s="107"/>
      <c r="ULX172" s="108"/>
      <c r="ULY172" s="129"/>
      <c r="ULZ172" s="130"/>
      <c r="UMA172" s="70"/>
      <c r="UMB172" s="104"/>
      <c r="UMC172" s="105"/>
      <c r="UMD172" s="106"/>
      <c r="UME172" s="107"/>
      <c r="UMF172" s="108"/>
      <c r="UMG172" s="129"/>
      <c r="UMH172" s="130"/>
      <c r="UMI172" s="70"/>
      <c r="UMJ172" s="104"/>
      <c r="UMK172" s="105"/>
      <c r="UML172" s="106"/>
      <c r="UMM172" s="107"/>
      <c r="UMN172" s="108"/>
      <c r="UMO172" s="129"/>
      <c r="UMP172" s="130"/>
      <c r="UMQ172" s="70"/>
      <c r="UMR172" s="104"/>
      <c r="UMS172" s="105"/>
      <c r="UMT172" s="106"/>
      <c r="UMU172" s="107"/>
      <c r="UMV172" s="108"/>
      <c r="UMW172" s="129"/>
      <c r="UMX172" s="130"/>
      <c r="UMY172" s="70"/>
      <c r="UMZ172" s="104"/>
      <c r="UNA172" s="105"/>
      <c r="UNB172" s="106"/>
      <c r="UNC172" s="107"/>
      <c r="UND172" s="108"/>
      <c r="UNE172" s="129"/>
      <c r="UNF172" s="130"/>
      <c r="UNG172" s="70"/>
      <c r="UNH172" s="104"/>
      <c r="UNI172" s="105"/>
      <c r="UNJ172" s="106"/>
      <c r="UNK172" s="107"/>
      <c r="UNL172" s="108"/>
      <c r="UNM172" s="129"/>
      <c r="UNN172" s="130"/>
      <c r="UNO172" s="70"/>
      <c r="UNP172" s="104"/>
      <c r="UNQ172" s="105"/>
      <c r="UNR172" s="106"/>
      <c r="UNS172" s="107"/>
      <c r="UNT172" s="108"/>
      <c r="UNU172" s="129"/>
      <c r="UNV172" s="130"/>
      <c r="UNW172" s="70"/>
      <c r="UNX172" s="104"/>
      <c r="UNY172" s="105"/>
      <c r="UNZ172" s="106"/>
      <c r="UOA172" s="107"/>
      <c r="UOB172" s="108"/>
      <c r="UOC172" s="129"/>
      <c r="UOD172" s="130"/>
      <c r="UOE172" s="70"/>
      <c r="UOF172" s="104"/>
      <c r="UOG172" s="105"/>
      <c r="UOH172" s="106"/>
      <c r="UOI172" s="107"/>
      <c r="UOJ172" s="108"/>
      <c r="UOK172" s="129"/>
      <c r="UOL172" s="130"/>
      <c r="UOM172" s="70"/>
      <c r="UON172" s="104"/>
      <c r="UOO172" s="105"/>
      <c r="UOP172" s="106"/>
      <c r="UOQ172" s="107"/>
      <c r="UOR172" s="108"/>
      <c r="UOS172" s="129"/>
      <c r="UOT172" s="130"/>
      <c r="UOU172" s="70"/>
      <c r="UOV172" s="104"/>
      <c r="UOW172" s="105"/>
      <c r="UOX172" s="106"/>
      <c r="UOY172" s="107"/>
      <c r="UOZ172" s="108"/>
      <c r="UPA172" s="129"/>
      <c r="UPB172" s="130"/>
      <c r="UPC172" s="70"/>
      <c r="UPD172" s="104"/>
      <c r="UPE172" s="105"/>
      <c r="UPF172" s="106"/>
      <c r="UPG172" s="107"/>
      <c r="UPH172" s="108"/>
      <c r="UPI172" s="129"/>
      <c r="UPJ172" s="130"/>
      <c r="UPK172" s="70"/>
      <c r="UPL172" s="104"/>
      <c r="UPM172" s="105"/>
      <c r="UPN172" s="106"/>
      <c r="UPO172" s="107"/>
      <c r="UPP172" s="108"/>
      <c r="UPQ172" s="129"/>
      <c r="UPR172" s="130"/>
      <c r="UPS172" s="70"/>
      <c r="UPT172" s="104"/>
      <c r="UPU172" s="105"/>
      <c r="UPV172" s="106"/>
      <c r="UPW172" s="107"/>
      <c r="UPX172" s="108"/>
      <c r="UPY172" s="129"/>
      <c r="UPZ172" s="130"/>
      <c r="UQA172" s="70"/>
      <c r="UQB172" s="104"/>
      <c r="UQC172" s="105"/>
      <c r="UQD172" s="106"/>
      <c r="UQE172" s="107"/>
      <c r="UQF172" s="108"/>
      <c r="UQG172" s="129"/>
      <c r="UQH172" s="130"/>
      <c r="UQI172" s="70"/>
      <c r="UQJ172" s="104"/>
      <c r="UQK172" s="105"/>
      <c r="UQL172" s="106"/>
      <c r="UQM172" s="107"/>
      <c r="UQN172" s="108"/>
      <c r="UQO172" s="129"/>
      <c r="UQP172" s="130"/>
      <c r="UQQ172" s="70"/>
      <c r="UQR172" s="104"/>
      <c r="UQS172" s="105"/>
      <c r="UQT172" s="106"/>
      <c r="UQU172" s="107"/>
      <c r="UQV172" s="108"/>
      <c r="UQW172" s="129"/>
      <c r="UQX172" s="130"/>
      <c r="UQY172" s="70"/>
      <c r="UQZ172" s="104"/>
      <c r="URA172" s="105"/>
      <c r="URB172" s="106"/>
      <c r="URC172" s="107"/>
      <c r="URD172" s="108"/>
      <c r="URE172" s="129"/>
      <c r="URF172" s="130"/>
      <c r="URG172" s="70"/>
      <c r="URH172" s="104"/>
      <c r="URI172" s="105"/>
      <c r="URJ172" s="106"/>
      <c r="URK172" s="107"/>
      <c r="URL172" s="108"/>
      <c r="URM172" s="129"/>
      <c r="URN172" s="130"/>
      <c r="URO172" s="70"/>
      <c r="URP172" s="104"/>
      <c r="URQ172" s="105"/>
      <c r="URR172" s="106"/>
      <c r="URS172" s="107"/>
      <c r="URT172" s="108"/>
      <c r="URU172" s="129"/>
      <c r="URV172" s="130"/>
      <c r="URW172" s="70"/>
      <c r="URX172" s="104"/>
      <c r="URY172" s="105"/>
      <c r="URZ172" s="106"/>
      <c r="USA172" s="107"/>
      <c r="USB172" s="108"/>
      <c r="USC172" s="129"/>
      <c r="USD172" s="130"/>
      <c r="USE172" s="70"/>
      <c r="USF172" s="104"/>
      <c r="USG172" s="105"/>
      <c r="USH172" s="106"/>
      <c r="USI172" s="107"/>
      <c r="USJ172" s="108"/>
      <c r="USK172" s="129"/>
      <c r="USL172" s="130"/>
      <c r="USM172" s="70"/>
      <c r="USN172" s="104"/>
      <c r="USO172" s="105"/>
      <c r="USP172" s="106"/>
      <c r="USQ172" s="107"/>
      <c r="USR172" s="108"/>
      <c r="USS172" s="129"/>
      <c r="UST172" s="130"/>
      <c r="USU172" s="70"/>
      <c r="USV172" s="104"/>
      <c r="USW172" s="105"/>
      <c r="USX172" s="106"/>
      <c r="USY172" s="107"/>
      <c r="USZ172" s="108"/>
      <c r="UTA172" s="129"/>
      <c r="UTB172" s="130"/>
      <c r="UTC172" s="70"/>
      <c r="UTD172" s="104"/>
      <c r="UTE172" s="105"/>
      <c r="UTF172" s="106"/>
      <c r="UTG172" s="107"/>
      <c r="UTH172" s="108"/>
      <c r="UTI172" s="129"/>
      <c r="UTJ172" s="130"/>
      <c r="UTK172" s="70"/>
      <c r="UTL172" s="104"/>
      <c r="UTM172" s="105"/>
      <c r="UTN172" s="106"/>
      <c r="UTO172" s="107"/>
      <c r="UTP172" s="108"/>
      <c r="UTQ172" s="129"/>
      <c r="UTR172" s="130"/>
      <c r="UTS172" s="70"/>
      <c r="UTT172" s="104"/>
      <c r="UTU172" s="105"/>
      <c r="UTV172" s="106"/>
      <c r="UTW172" s="107"/>
      <c r="UTX172" s="108"/>
      <c r="UTY172" s="129"/>
      <c r="UTZ172" s="130"/>
      <c r="UUA172" s="70"/>
      <c r="UUB172" s="104"/>
      <c r="UUC172" s="105"/>
      <c r="UUD172" s="106"/>
      <c r="UUE172" s="107"/>
      <c r="UUF172" s="108"/>
      <c r="UUG172" s="129"/>
      <c r="UUH172" s="130"/>
      <c r="UUI172" s="70"/>
      <c r="UUJ172" s="104"/>
      <c r="UUK172" s="105"/>
      <c r="UUL172" s="106"/>
      <c r="UUM172" s="107"/>
      <c r="UUN172" s="108"/>
      <c r="UUO172" s="129"/>
      <c r="UUP172" s="130"/>
      <c r="UUQ172" s="70"/>
      <c r="UUR172" s="104"/>
      <c r="UUS172" s="105"/>
      <c r="UUT172" s="106"/>
      <c r="UUU172" s="107"/>
      <c r="UUV172" s="108"/>
      <c r="UUW172" s="129"/>
      <c r="UUX172" s="130"/>
      <c r="UUY172" s="70"/>
      <c r="UUZ172" s="104"/>
      <c r="UVA172" s="105"/>
      <c r="UVB172" s="106"/>
      <c r="UVC172" s="107"/>
      <c r="UVD172" s="108"/>
      <c r="UVE172" s="129"/>
      <c r="UVF172" s="130"/>
      <c r="UVG172" s="70"/>
      <c r="UVH172" s="104"/>
      <c r="UVI172" s="105"/>
      <c r="UVJ172" s="106"/>
      <c r="UVK172" s="107"/>
      <c r="UVL172" s="108"/>
      <c r="UVM172" s="129"/>
      <c r="UVN172" s="130"/>
      <c r="UVO172" s="70"/>
      <c r="UVP172" s="104"/>
      <c r="UVQ172" s="105"/>
      <c r="UVR172" s="106"/>
      <c r="UVS172" s="107"/>
      <c r="UVT172" s="108"/>
      <c r="UVU172" s="129"/>
      <c r="UVV172" s="130"/>
      <c r="UVW172" s="70"/>
      <c r="UVX172" s="104"/>
      <c r="UVY172" s="105"/>
      <c r="UVZ172" s="106"/>
      <c r="UWA172" s="107"/>
      <c r="UWB172" s="108"/>
      <c r="UWC172" s="129"/>
      <c r="UWD172" s="130"/>
      <c r="UWE172" s="70"/>
      <c r="UWF172" s="104"/>
      <c r="UWG172" s="105"/>
      <c r="UWH172" s="106"/>
      <c r="UWI172" s="107"/>
      <c r="UWJ172" s="108"/>
      <c r="UWK172" s="129"/>
      <c r="UWL172" s="130"/>
      <c r="UWM172" s="70"/>
      <c r="UWN172" s="104"/>
      <c r="UWO172" s="105"/>
      <c r="UWP172" s="106"/>
      <c r="UWQ172" s="107"/>
      <c r="UWR172" s="108"/>
      <c r="UWS172" s="129"/>
      <c r="UWT172" s="130"/>
      <c r="UWU172" s="70"/>
      <c r="UWV172" s="104"/>
      <c r="UWW172" s="105"/>
      <c r="UWX172" s="106"/>
      <c r="UWY172" s="107"/>
      <c r="UWZ172" s="108"/>
      <c r="UXA172" s="129"/>
      <c r="UXB172" s="130"/>
      <c r="UXC172" s="70"/>
      <c r="UXD172" s="104"/>
      <c r="UXE172" s="105"/>
      <c r="UXF172" s="106"/>
      <c r="UXG172" s="107"/>
      <c r="UXH172" s="108"/>
      <c r="UXI172" s="129"/>
      <c r="UXJ172" s="130"/>
      <c r="UXK172" s="70"/>
      <c r="UXL172" s="104"/>
      <c r="UXM172" s="105"/>
      <c r="UXN172" s="106"/>
      <c r="UXO172" s="107"/>
      <c r="UXP172" s="108"/>
      <c r="UXQ172" s="129"/>
      <c r="UXR172" s="130"/>
      <c r="UXS172" s="70"/>
      <c r="UXT172" s="104"/>
      <c r="UXU172" s="105"/>
      <c r="UXV172" s="106"/>
      <c r="UXW172" s="107"/>
      <c r="UXX172" s="108"/>
      <c r="UXY172" s="129"/>
      <c r="UXZ172" s="130"/>
      <c r="UYA172" s="70"/>
      <c r="UYB172" s="104"/>
      <c r="UYC172" s="105"/>
      <c r="UYD172" s="106"/>
      <c r="UYE172" s="107"/>
      <c r="UYF172" s="108"/>
      <c r="UYG172" s="129"/>
      <c r="UYH172" s="130"/>
      <c r="UYI172" s="70"/>
      <c r="UYJ172" s="104"/>
      <c r="UYK172" s="105"/>
      <c r="UYL172" s="106"/>
      <c r="UYM172" s="107"/>
      <c r="UYN172" s="108"/>
      <c r="UYO172" s="129"/>
      <c r="UYP172" s="130"/>
      <c r="UYQ172" s="70"/>
      <c r="UYR172" s="104"/>
      <c r="UYS172" s="105"/>
      <c r="UYT172" s="106"/>
      <c r="UYU172" s="107"/>
      <c r="UYV172" s="108"/>
      <c r="UYW172" s="129"/>
      <c r="UYX172" s="130"/>
      <c r="UYY172" s="70"/>
      <c r="UYZ172" s="104"/>
      <c r="UZA172" s="105"/>
      <c r="UZB172" s="106"/>
      <c r="UZC172" s="107"/>
      <c r="UZD172" s="108"/>
      <c r="UZE172" s="129"/>
      <c r="UZF172" s="130"/>
      <c r="UZG172" s="70"/>
      <c r="UZH172" s="104"/>
      <c r="UZI172" s="105"/>
      <c r="UZJ172" s="106"/>
      <c r="UZK172" s="107"/>
      <c r="UZL172" s="108"/>
      <c r="UZM172" s="129"/>
      <c r="UZN172" s="130"/>
      <c r="UZO172" s="70"/>
      <c r="UZP172" s="104"/>
      <c r="UZQ172" s="105"/>
      <c r="UZR172" s="106"/>
      <c r="UZS172" s="107"/>
      <c r="UZT172" s="108"/>
      <c r="UZU172" s="129"/>
      <c r="UZV172" s="130"/>
      <c r="UZW172" s="70"/>
      <c r="UZX172" s="104"/>
      <c r="UZY172" s="105"/>
      <c r="UZZ172" s="106"/>
      <c r="VAA172" s="107"/>
      <c r="VAB172" s="108"/>
      <c r="VAC172" s="129"/>
      <c r="VAD172" s="130"/>
      <c r="VAE172" s="70"/>
      <c r="VAF172" s="104"/>
      <c r="VAG172" s="105"/>
      <c r="VAH172" s="106"/>
      <c r="VAI172" s="107"/>
      <c r="VAJ172" s="108"/>
      <c r="VAK172" s="129"/>
      <c r="VAL172" s="130"/>
      <c r="VAM172" s="70"/>
      <c r="VAN172" s="104"/>
      <c r="VAO172" s="105"/>
      <c r="VAP172" s="106"/>
      <c r="VAQ172" s="107"/>
      <c r="VAR172" s="108"/>
      <c r="VAS172" s="129"/>
      <c r="VAT172" s="130"/>
      <c r="VAU172" s="70"/>
      <c r="VAV172" s="104"/>
      <c r="VAW172" s="105"/>
      <c r="VAX172" s="106"/>
      <c r="VAY172" s="107"/>
      <c r="VAZ172" s="108"/>
      <c r="VBA172" s="129"/>
      <c r="VBB172" s="130"/>
      <c r="VBC172" s="70"/>
      <c r="VBD172" s="104"/>
      <c r="VBE172" s="105"/>
      <c r="VBF172" s="106"/>
      <c r="VBG172" s="107"/>
      <c r="VBH172" s="108"/>
      <c r="VBI172" s="129"/>
      <c r="VBJ172" s="130"/>
      <c r="VBK172" s="70"/>
      <c r="VBL172" s="104"/>
      <c r="VBM172" s="105"/>
      <c r="VBN172" s="106"/>
      <c r="VBO172" s="107"/>
      <c r="VBP172" s="108"/>
      <c r="VBQ172" s="129"/>
      <c r="VBR172" s="130"/>
      <c r="VBS172" s="70"/>
      <c r="VBT172" s="104"/>
      <c r="VBU172" s="105"/>
      <c r="VBV172" s="106"/>
      <c r="VBW172" s="107"/>
      <c r="VBX172" s="108"/>
      <c r="VBY172" s="129"/>
      <c r="VBZ172" s="130"/>
      <c r="VCA172" s="70"/>
      <c r="VCB172" s="104"/>
      <c r="VCC172" s="105"/>
      <c r="VCD172" s="106"/>
      <c r="VCE172" s="107"/>
      <c r="VCF172" s="108"/>
      <c r="VCG172" s="129"/>
      <c r="VCH172" s="130"/>
      <c r="VCI172" s="70"/>
      <c r="VCJ172" s="104"/>
      <c r="VCK172" s="105"/>
      <c r="VCL172" s="106"/>
      <c r="VCM172" s="107"/>
      <c r="VCN172" s="108"/>
      <c r="VCO172" s="129"/>
      <c r="VCP172" s="130"/>
      <c r="VCQ172" s="70"/>
      <c r="VCR172" s="104"/>
      <c r="VCS172" s="105"/>
      <c r="VCT172" s="106"/>
      <c r="VCU172" s="107"/>
      <c r="VCV172" s="108"/>
      <c r="VCW172" s="129"/>
      <c r="VCX172" s="130"/>
      <c r="VCY172" s="70"/>
      <c r="VCZ172" s="104"/>
      <c r="VDA172" s="105"/>
      <c r="VDB172" s="106"/>
      <c r="VDC172" s="107"/>
      <c r="VDD172" s="108"/>
      <c r="VDE172" s="129"/>
      <c r="VDF172" s="130"/>
      <c r="VDG172" s="70"/>
      <c r="VDH172" s="104"/>
      <c r="VDI172" s="105"/>
      <c r="VDJ172" s="106"/>
      <c r="VDK172" s="107"/>
      <c r="VDL172" s="108"/>
      <c r="VDM172" s="129"/>
      <c r="VDN172" s="130"/>
      <c r="VDO172" s="70"/>
      <c r="VDP172" s="104"/>
      <c r="VDQ172" s="105"/>
      <c r="VDR172" s="106"/>
      <c r="VDS172" s="107"/>
      <c r="VDT172" s="108"/>
      <c r="VDU172" s="129"/>
      <c r="VDV172" s="130"/>
      <c r="VDW172" s="70"/>
      <c r="VDX172" s="104"/>
      <c r="VDY172" s="105"/>
      <c r="VDZ172" s="106"/>
      <c r="VEA172" s="107"/>
      <c r="VEB172" s="108"/>
      <c r="VEC172" s="129"/>
      <c r="VED172" s="130"/>
      <c r="VEE172" s="70"/>
      <c r="VEF172" s="104"/>
      <c r="VEG172" s="105"/>
      <c r="VEH172" s="106"/>
      <c r="VEI172" s="107"/>
      <c r="VEJ172" s="108"/>
      <c r="VEK172" s="129"/>
      <c r="VEL172" s="130"/>
      <c r="VEM172" s="70"/>
      <c r="VEN172" s="104"/>
      <c r="VEO172" s="105"/>
      <c r="VEP172" s="106"/>
      <c r="VEQ172" s="107"/>
      <c r="VER172" s="108"/>
      <c r="VES172" s="129"/>
      <c r="VET172" s="130"/>
      <c r="VEU172" s="70"/>
      <c r="VEV172" s="104"/>
      <c r="VEW172" s="105"/>
      <c r="VEX172" s="106"/>
      <c r="VEY172" s="107"/>
      <c r="VEZ172" s="108"/>
      <c r="VFA172" s="129"/>
      <c r="VFB172" s="130"/>
      <c r="VFC172" s="70"/>
      <c r="VFD172" s="104"/>
      <c r="VFE172" s="105"/>
      <c r="VFF172" s="106"/>
      <c r="VFG172" s="107"/>
      <c r="VFH172" s="108"/>
      <c r="VFI172" s="129"/>
      <c r="VFJ172" s="130"/>
      <c r="VFK172" s="70"/>
      <c r="VFL172" s="104"/>
      <c r="VFM172" s="105"/>
      <c r="VFN172" s="106"/>
      <c r="VFO172" s="107"/>
      <c r="VFP172" s="108"/>
      <c r="VFQ172" s="129"/>
      <c r="VFR172" s="130"/>
      <c r="VFS172" s="70"/>
      <c r="VFT172" s="104"/>
      <c r="VFU172" s="105"/>
      <c r="VFV172" s="106"/>
      <c r="VFW172" s="107"/>
      <c r="VFX172" s="108"/>
      <c r="VFY172" s="129"/>
      <c r="VFZ172" s="130"/>
      <c r="VGA172" s="70"/>
      <c r="VGB172" s="104"/>
      <c r="VGC172" s="105"/>
      <c r="VGD172" s="106"/>
      <c r="VGE172" s="107"/>
      <c r="VGF172" s="108"/>
      <c r="VGG172" s="129"/>
      <c r="VGH172" s="130"/>
      <c r="VGI172" s="70"/>
      <c r="VGJ172" s="104"/>
      <c r="VGK172" s="105"/>
      <c r="VGL172" s="106"/>
      <c r="VGM172" s="107"/>
      <c r="VGN172" s="108"/>
      <c r="VGO172" s="129"/>
      <c r="VGP172" s="130"/>
      <c r="VGQ172" s="70"/>
      <c r="VGR172" s="104"/>
      <c r="VGS172" s="105"/>
      <c r="VGT172" s="106"/>
      <c r="VGU172" s="107"/>
      <c r="VGV172" s="108"/>
      <c r="VGW172" s="129"/>
      <c r="VGX172" s="130"/>
      <c r="VGY172" s="70"/>
      <c r="VGZ172" s="104"/>
      <c r="VHA172" s="105"/>
      <c r="VHB172" s="106"/>
      <c r="VHC172" s="107"/>
      <c r="VHD172" s="108"/>
      <c r="VHE172" s="129"/>
      <c r="VHF172" s="130"/>
      <c r="VHG172" s="70"/>
      <c r="VHH172" s="104"/>
      <c r="VHI172" s="105"/>
      <c r="VHJ172" s="106"/>
      <c r="VHK172" s="107"/>
      <c r="VHL172" s="108"/>
      <c r="VHM172" s="129"/>
      <c r="VHN172" s="130"/>
      <c r="VHO172" s="70"/>
      <c r="VHP172" s="104"/>
      <c r="VHQ172" s="105"/>
      <c r="VHR172" s="106"/>
      <c r="VHS172" s="107"/>
      <c r="VHT172" s="108"/>
      <c r="VHU172" s="129"/>
      <c r="VHV172" s="130"/>
      <c r="VHW172" s="70"/>
      <c r="VHX172" s="104"/>
      <c r="VHY172" s="105"/>
      <c r="VHZ172" s="106"/>
      <c r="VIA172" s="107"/>
      <c r="VIB172" s="108"/>
      <c r="VIC172" s="129"/>
      <c r="VID172" s="130"/>
      <c r="VIE172" s="70"/>
      <c r="VIF172" s="104"/>
      <c r="VIG172" s="105"/>
      <c r="VIH172" s="106"/>
      <c r="VII172" s="107"/>
      <c r="VIJ172" s="108"/>
      <c r="VIK172" s="129"/>
      <c r="VIL172" s="130"/>
      <c r="VIM172" s="70"/>
      <c r="VIN172" s="104"/>
      <c r="VIO172" s="105"/>
      <c r="VIP172" s="106"/>
      <c r="VIQ172" s="107"/>
      <c r="VIR172" s="108"/>
      <c r="VIS172" s="129"/>
      <c r="VIT172" s="130"/>
      <c r="VIU172" s="70"/>
      <c r="VIV172" s="104"/>
      <c r="VIW172" s="105"/>
      <c r="VIX172" s="106"/>
      <c r="VIY172" s="107"/>
      <c r="VIZ172" s="108"/>
      <c r="VJA172" s="129"/>
      <c r="VJB172" s="130"/>
      <c r="VJC172" s="70"/>
      <c r="VJD172" s="104"/>
      <c r="VJE172" s="105"/>
      <c r="VJF172" s="106"/>
      <c r="VJG172" s="107"/>
      <c r="VJH172" s="108"/>
      <c r="VJI172" s="129"/>
      <c r="VJJ172" s="130"/>
      <c r="VJK172" s="70"/>
      <c r="VJL172" s="104"/>
      <c r="VJM172" s="105"/>
      <c r="VJN172" s="106"/>
      <c r="VJO172" s="107"/>
      <c r="VJP172" s="108"/>
      <c r="VJQ172" s="129"/>
      <c r="VJR172" s="130"/>
      <c r="VJS172" s="70"/>
      <c r="VJT172" s="104"/>
      <c r="VJU172" s="105"/>
      <c r="VJV172" s="106"/>
      <c r="VJW172" s="107"/>
      <c r="VJX172" s="108"/>
      <c r="VJY172" s="129"/>
      <c r="VJZ172" s="130"/>
      <c r="VKA172" s="70"/>
      <c r="VKB172" s="104"/>
      <c r="VKC172" s="105"/>
      <c r="VKD172" s="106"/>
      <c r="VKE172" s="107"/>
      <c r="VKF172" s="108"/>
      <c r="VKG172" s="129"/>
      <c r="VKH172" s="130"/>
      <c r="VKI172" s="70"/>
      <c r="VKJ172" s="104"/>
      <c r="VKK172" s="105"/>
      <c r="VKL172" s="106"/>
      <c r="VKM172" s="107"/>
      <c r="VKN172" s="108"/>
      <c r="VKO172" s="129"/>
      <c r="VKP172" s="130"/>
      <c r="VKQ172" s="70"/>
      <c r="VKR172" s="104"/>
      <c r="VKS172" s="105"/>
      <c r="VKT172" s="106"/>
      <c r="VKU172" s="107"/>
      <c r="VKV172" s="108"/>
      <c r="VKW172" s="129"/>
      <c r="VKX172" s="130"/>
      <c r="VKY172" s="70"/>
      <c r="VKZ172" s="104"/>
      <c r="VLA172" s="105"/>
      <c r="VLB172" s="106"/>
      <c r="VLC172" s="107"/>
      <c r="VLD172" s="108"/>
      <c r="VLE172" s="129"/>
      <c r="VLF172" s="130"/>
      <c r="VLG172" s="70"/>
      <c r="VLH172" s="104"/>
      <c r="VLI172" s="105"/>
      <c r="VLJ172" s="106"/>
      <c r="VLK172" s="107"/>
      <c r="VLL172" s="108"/>
      <c r="VLM172" s="129"/>
      <c r="VLN172" s="130"/>
      <c r="VLO172" s="70"/>
      <c r="VLP172" s="104"/>
      <c r="VLQ172" s="105"/>
      <c r="VLR172" s="106"/>
      <c r="VLS172" s="107"/>
      <c r="VLT172" s="108"/>
      <c r="VLU172" s="129"/>
      <c r="VLV172" s="130"/>
      <c r="VLW172" s="70"/>
      <c r="VLX172" s="104"/>
      <c r="VLY172" s="105"/>
      <c r="VLZ172" s="106"/>
      <c r="VMA172" s="107"/>
      <c r="VMB172" s="108"/>
      <c r="VMC172" s="129"/>
      <c r="VMD172" s="130"/>
      <c r="VME172" s="70"/>
      <c r="VMF172" s="104"/>
      <c r="VMG172" s="105"/>
      <c r="VMH172" s="106"/>
      <c r="VMI172" s="107"/>
      <c r="VMJ172" s="108"/>
      <c r="VMK172" s="129"/>
      <c r="VML172" s="130"/>
      <c r="VMM172" s="70"/>
      <c r="VMN172" s="104"/>
      <c r="VMO172" s="105"/>
      <c r="VMP172" s="106"/>
      <c r="VMQ172" s="107"/>
      <c r="VMR172" s="108"/>
      <c r="VMS172" s="129"/>
      <c r="VMT172" s="130"/>
      <c r="VMU172" s="70"/>
      <c r="VMV172" s="104"/>
      <c r="VMW172" s="105"/>
      <c r="VMX172" s="106"/>
      <c r="VMY172" s="107"/>
      <c r="VMZ172" s="108"/>
      <c r="VNA172" s="129"/>
      <c r="VNB172" s="130"/>
      <c r="VNC172" s="70"/>
      <c r="VND172" s="104"/>
      <c r="VNE172" s="105"/>
      <c r="VNF172" s="106"/>
      <c r="VNG172" s="107"/>
      <c r="VNH172" s="108"/>
      <c r="VNI172" s="129"/>
      <c r="VNJ172" s="130"/>
      <c r="VNK172" s="70"/>
      <c r="VNL172" s="104"/>
      <c r="VNM172" s="105"/>
      <c r="VNN172" s="106"/>
      <c r="VNO172" s="107"/>
      <c r="VNP172" s="108"/>
      <c r="VNQ172" s="129"/>
      <c r="VNR172" s="130"/>
      <c r="VNS172" s="70"/>
      <c r="VNT172" s="104"/>
      <c r="VNU172" s="105"/>
      <c r="VNV172" s="106"/>
      <c r="VNW172" s="107"/>
      <c r="VNX172" s="108"/>
      <c r="VNY172" s="129"/>
      <c r="VNZ172" s="130"/>
      <c r="VOA172" s="70"/>
      <c r="VOB172" s="104"/>
      <c r="VOC172" s="105"/>
      <c r="VOD172" s="106"/>
      <c r="VOE172" s="107"/>
      <c r="VOF172" s="108"/>
      <c r="VOG172" s="129"/>
      <c r="VOH172" s="130"/>
      <c r="VOI172" s="70"/>
      <c r="VOJ172" s="104"/>
      <c r="VOK172" s="105"/>
      <c r="VOL172" s="106"/>
      <c r="VOM172" s="107"/>
      <c r="VON172" s="108"/>
      <c r="VOO172" s="129"/>
      <c r="VOP172" s="130"/>
      <c r="VOQ172" s="70"/>
      <c r="VOR172" s="104"/>
      <c r="VOS172" s="105"/>
      <c r="VOT172" s="106"/>
      <c r="VOU172" s="107"/>
      <c r="VOV172" s="108"/>
      <c r="VOW172" s="129"/>
      <c r="VOX172" s="130"/>
      <c r="VOY172" s="70"/>
      <c r="VOZ172" s="104"/>
      <c r="VPA172" s="105"/>
      <c r="VPB172" s="106"/>
      <c r="VPC172" s="107"/>
      <c r="VPD172" s="108"/>
      <c r="VPE172" s="129"/>
      <c r="VPF172" s="130"/>
      <c r="VPG172" s="70"/>
      <c r="VPH172" s="104"/>
      <c r="VPI172" s="105"/>
      <c r="VPJ172" s="106"/>
      <c r="VPK172" s="107"/>
      <c r="VPL172" s="108"/>
      <c r="VPM172" s="129"/>
      <c r="VPN172" s="130"/>
      <c r="VPO172" s="70"/>
      <c r="VPP172" s="104"/>
      <c r="VPQ172" s="105"/>
      <c r="VPR172" s="106"/>
      <c r="VPS172" s="107"/>
      <c r="VPT172" s="108"/>
      <c r="VPU172" s="129"/>
      <c r="VPV172" s="130"/>
      <c r="VPW172" s="70"/>
      <c r="VPX172" s="104"/>
      <c r="VPY172" s="105"/>
      <c r="VPZ172" s="106"/>
      <c r="VQA172" s="107"/>
      <c r="VQB172" s="108"/>
      <c r="VQC172" s="129"/>
      <c r="VQD172" s="130"/>
      <c r="VQE172" s="70"/>
      <c r="VQF172" s="104"/>
      <c r="VQG172" s="105"/>
      <c r="VQH172" s="106"/>
      <c r="VQI172" s="107"/>
      <c r="VQJ172" s="108"/>
      <c r="VQK172" s="129"/>
      <c r="VQL172" s="130"/>
      <c r="VQM172" s="70"/>
      <c r="VQN172" s="104"/>
      <c r="VQO172" s="105"/>
      <c r="VQP172" s="106"/>
      <c r="VQQ172" s="107"/>
      <c r="VQR172" s="108"/>
      <c r="VQS172" s="129"/>
      <c r="VQT172" s="130"/>
      <c r="VQU172" s="70"/>
      <c r="VQV172" s="104"/>
      <c r="VQW172" s="105"/>
      <c r="VQX172" s="106"/>
      <c r="VQY172" s="107"/>
      <c r="VQZ172" s="108"/>
      <c r="VRA172" s="129"/>
      <c r="VRB172" s="130"/>
      <c r="VRC172" s="70"/>
      <c r="VRD172" s="104"/>
      <c r="VRE172" s="105"/>
      <c r="VRF172" s="106"/>
      <c r="VRG172" s="107"/>
      <c r="VRH172" s="108"/>
      <c r="VRI172" s="129"/>
      <c r="VRJ172" s="130"/>
      <c r="VRK172" s="70"/>
      <c r="VRL172" s="104"/>
      <c r="VRM172" s="105"/>
      <c r="VRN172" s="106"/>
      <c r="VRO172" s="107"/>
      <c r="VRP172" s="108"/>
      <c r="VRQ172" s="129"/>
      <c r="VRR172" s="130"/>
      <c r="VRS172" s="70"/>
      <c r="VRT172" s="104"/>
      <c r="VRU172" s="105"/>
      <c r="VRV172" s="106"/>
      <c r="VRW172" s="107"/>
      <c r="VRX172" s="108"/>
      <c r="VRY172" s="129"/>
      <c r="VRZ172" s="130"/>
      <c r="VSA172" s="70"/>
      <c r="VSB172" s="104"/>
      <c r="VSC172" s="105"/>
      <c r="VSD172" s="106"/>
      <c r="VSE172" s="107"/>
      <c r="VSF172" s="108"/>
      <c r="VSG172" s="129"/>
      <c r="VSH172" s="130"/>
      <c r="VSI172" s="70"/>
      <c r="VSJ172" s="104"/>
      <c r="VSK172" s="105"/>
      <c r="VSL172" s="106"/>
      <c r="VSM172" s="107"/>
      <c r="VSN172" s="108"/>
      <c r="VSO172" s="129"/>
      <c r="VSP172" s="130"/>
      <c r="VSQ172" s="70"/>
      <c r="VSR172" s="104"/>
      <c r="VSS172" s="105"/>
      <c r="VST172" s="106"/>
      <c r="VSU172" s="107"/>
      <c r="VSV172" s="108"/>
      <c r="VSW172" s="129"/>
      <c r="VSX172" s="130"/>
      <c r="VSY172" s="70"/>
      <c r="VSZ172" s="104"/>
      <c r="VTA172" s="105"/>
      <c r="VTB172" s="106"/>
      <c r="VTC172" s="107"/>
      <c r="VTD172" s="108"/>
      <c r="VTE172" s="129"/>
      <c r="VTF172" s="130"/>
      <c r="VTG172" s="70"/>
      <c r="VTH172" s="104"/>
      <c r="VTI172" s="105"/>
      <c r="VTJ172" s="106"/>
      <c r="VTK172" s="107"/>
      <c r="VTL172" s="108"/>
      <c r="VTM172" s="129"/>
      <c r="VTN172" s="130"/>
      <c r="VTO172" s="70"/>
      <c r="VTP172" s="104"/>
      <c r="VTQ172" s="105"/>
      <c r="VTR172" s="106"/>
      <c r="VTS172" s="107"/>
      <c r="VTT172" s="108"/>
      <c r="VTU172" s="129"/>
      <c r="VTV172" s="130"/>
      <c r="VTW172" s="70"/>
      <c r="VTX172" s="104"/>
      <c r="VTY172" s="105"/>
      <c r="VTZ172" s="106"/>
      <c r="VUA172" s="107"/>
      <c r="VUB172" s="108"/>
      <c r="VUC172" s="129"/>
      <c r="VUD172" s="130"/>
      <c r="VUE172" s="70"/>
      <c r="VUF172" s="104"/>
      <c r="VUG172" s="105"/>
      <c r="VUH172" s="106"/>
      <c r="VUI172" s="107"/>
      <c r="VUJ172" s="108"/>
      <c r="VUK172" s="129"/>
      <c r="VUL172" s="130"/>
      <c r="VUM172" s="70"/>
      <c r="VUN172" s="104"/>
      <c r="VUO172" s="105"/>
      <c r="VUP172" s="106"/>
      <c r="VUQ172" s="107"/>
      <c r="VUR172" s="108"/>
      <c r="VUS172" s="129"/>
      <c r="VUT172" s="130"/>
      <c r="VUU172" s="70"/>
      <c r="VUV172" s="104"/>
      <c r="VUW172" s="105"/>
      <c r="VUX172" s="106"/>
      <c r="VUY172" s="107"/>
      <c r="VUZ172" s="108"/>
      <c r="VVA172" s="129"/>
      <c r="VVB172" s="130"/>
      <c r="VVC172" s="70"/>
      <c r="VVD172" s="104"/>
      <c r="VVE172" s="105"/>
      <c r="VVF172" s="106"/>
      <c r="VVG172" s="107"/>
      <c r="VVH172" s="108"/>
      <c r="VVI172" s="129"/>
      <c r="VVJ172" s="130"/>
      <c r="VVK172" s="70"/>
      <c r="VVL172" s="104"/>
      <c r="VVM172" s="105"/>
      <c r="VVN172" s="106"/>
      <c r="VVO172" s="107"/>
      <c r="VVP172" s="108"/>
      <c r="VVQ172" s="129"/>
      <c r="VVR172" s="130"/>
      <c r="VVS172" s="70"/>
      <c r="VVT172" s="104"/>
      <c r="VVU172" s="105"/>
      <c r="VVV172" s="106"/>
      <c r="VVW172" s="107"/>
      <c r="VVX172" s="108"/>
      <c r="VVY172" s="129"/>
      <c r="VVZ172" s="130"/>
      <c r="VWA172" s="70"/>
      <c r="VWB172" s="104"/>
      <c r="VWC172" s="105"/>
      <c r="VWD172" s="106"/>
      <c r="VWE172" s="107"/>
      <c r="VWF172" s="108"/>
      <c r="VWG172" s="129"/>
      <c r="VWH172" s="130"/>
      <c r="VWI172" s="70"/>
      <c r="VWJ172" s="104"/>
      <c r="VWK172" s="105"/>
      <c r="VWL172" s="106"/>
      <c r="VWM172" s="107"/>
      <c r="VWN172" s="108"/>
      <c r="VWO172" s="129"/>
      <c r="VWP172" s="130"/>
      <c r="VWQ172" s="70"/>
      <c r="VWR172" s="104"/>
      <c r="VWS172" s="105"/>
      <c r="VWT172" s="106"/>
      <c r="VWU172" s="107"/>
      <c r="VWV172" s="108"/>
      <c r="VWW172" s="129"/>
      <c r="VWX172" s="130"/>
      <c r="VWY172" s="70"/>
      <c r="VWZ172" s="104"/>
      <c r="VXA172" s="105"/>
      <c r="VXB172" s="106"/>
      <c r="VXC172" s="107"/>
      <c r="VXD172" s="108"/>
      <c r="VXE172" s="129"/>
      <c r="VXF172" s="130"/>
      <c r="VXG172" s="70"/>
      <c r="VXH172" s="104"/>
      <c r="VXI172" s="105"/>
      <c r="VXJ172" s="106"/>
      <c r="VXK172" s="107"/>
      <c r="VXL172" s="108"/>
      <c r="VXM172" s="129"/>
      <c r="VXN172" s="130"/>
      <c r="VXO172" s="70"/>
      <c r="VXP172" s="104"/>
      <c r="VXQ172" s="105"/>
      <c r="VXR172" s="106"/>
      <c r="VXS172" s="107"/>
      <c r="VXT172" s="108"/>
      <c r="VXU172" s="129"/>
      <c r="VXV172" s="130"/>
      <c r="VXW172" s="70"/>
      <c r="VXX172" s="104"/>
      <c r="VXY172" s="105"/>
      <c r="VXZ172" s="106"/>
      <c r="VYA172" s="107"/>
      <c r="VYB172" s="108"/>
      <c r="VYC172" s="129"/>
      <c r="VYD172" s="130"/>
      <c r="VYE172" s="70"/>
      <c r="VYF172" s="104"/>
      <c r="VYG172" s="105"/>
      <c r="VYH172" s="106"/>
      <c r="VYI172" s="107"/>
      <c r="VYJ172" s="108"/>
      <c r="VYK172" s="129"/>
      <c r="VYL172" s="130"/>
      <c r="VYM172" s="70"/>
      <c r="VYN172" s="104"/>
      <c r="VYO172" s="105"/>
      <c r="VYP172" s="106"/>
      <c r="VYQ172" s="107"/>
      <c r="VYR172" s="108"/>
      <c r="VYS172" s="129"/>
      <c r="VYT172" s="130"/>
      <c r="VYU172" s="70"/>
      <c r="VYV172" s="104"/>
      <c r="VYW172" s="105"/>
      <c r="VYX172" s="106"/>
      <c r="VYY172" s="107"/>
      <c r="VYZ172" s="108"/>
      <c r="VZA172" s="129"/>
      <c r="VZB172" s="130"/>
      <c r="VZC172" s="70"/>
      <c r="VZD172" s="104"/>
      <c r="VZE172" s="105"/>
      <c r="VZF172" s="106"/>
      <c r="VZG172" s="107"/>
      <c r="VZH172" s="108"/>
      <c r="VZI172" s="129"/>
      <c r="VZJ172" s="130"/>
      <c r="VZK172" s="70"/>
      <c r="VZL172" s="104"/>
      <c r="VZM172" s="105"/>
      <c r="VZN172" s="106"/>
      <c r="VZO172" s="107"/>
      <c r="VZP172" s="108"/>
      <c r="VZQ172" s="129"/>
      <c r="VZR172" s="130"/>
      <c r="VZS172" s="70"/>
      <c r="VZT172" s="104"/>
      <c r="VZU172" s="105"/>
      <c r="VZV172" s="106"/>
      <c r="VZW172" s="107"/>
      <c r="VZX172" s="108"/>
      <c r="VZY172" s="129"/>
      <c r="VZZ172" s="130"/>
      <c r="WAA172" s="70"/>
      <c r="WAB172" s="104"/>
      <c r="WAC172" s="105"/>
      <c r="WAD172" s="106"/>
      <c r="WAE172" s="107"/>
      <c r="WAF172" s="108"/>
      <c r="WAG172" s="129"/>
      <c r="WAH172" s="130"/>
      <c r="WAI172" s="70"/>
      <c r="WAJ172" s="104"/>
      <c r="WAK172" s="105"/>
      <c r="WAL172" s="106"/>
      <c r="WAM172" s="107"/>
      <c r="WAN172" s="108"/>
      <c r="WAO172" s="129"/>
      <c r="WAP172" s="130"/>
      <c r="WAQ172" s="70"/>
      <c r="WAR172" s="104"/>
      <c r="WAS172" s="105"/>
      <c r="WAT172" s="106"/>
      <c r="WAU172" s="107"/>
      <c r="WAV172" s="108"/>
      <c r="WAW172" s="129"/>
      <c r="WAX172" s="130"/>
      <c r="WAY172" s="70"/>
      <c r="WAZ172" s="104"/>
      <c r="WBA172" s="105"/>
      <c r="WBB172" s="106"/>
      <c r="WBC172" s="107"/>
      <c r="WBD172" s="108"/>
      <c r="WBE172" s="129"/>
      <c r="WBF172" s="130"/>
      <c r="WBG172" s="70"/>
      <c r="WBH172" s="104"/>
      <c r="WBI172" s="105"/>
      <c r="WBJ172" s="106"/>
      <c r="WBK172" s="107"/>
      <c r="WBL172" s="108"/>
      <c r="WBM172" s="129"/>
      <c r="WBN172" s="130"/>
      <c r="WBO172" s="70"/>
      <c r="WBP172" s="104"/>
      <c r="WBQ172" s="105"/>
      <c r="WBR172" s="106"/>
      <c r="WBS172" s="107"/>
      <c r="WBT172" s="108"/>
      <c r="WBU172" s="129"/>
      <c r="WBV172" s="130"/>
      <c r="WBW172" s="70"/>
      <c r="WBX172" s="104"/>
      <c r="WBY172" s="105"/>
      <c r="WBZ172" s="106"/>
      <c r="WCA172" s="107"/>
      <c r="WCB172" s="108"/>
      <c r="WCC172" s="129"/>
      <c r="WCD172" s="130"/>
      <c r="WCE172" s="70"/>
      <c r="WCF172" s="104"/>
      <c r="WCG172" s="105"/>
      <c r="WCH172" s="106"/>
      <c r="WCI172" s="107"/>
      <c r="WCJ172" s="108"/>
      <c r="WCK172" s="129"/>
      <c r="WCL172" s="130"/>
      <c r="WCM172" s="70"/>
      <c r="WCN172" s="104"/>
      <c r="WCO172" s="105"/>
      <c r="WCP172" s="106"/>
      <c r="WCQ172" s="107"/>
      <c r="WCR172" s="108"/>
      <c r="WCS172" s="129"/>
      <c r="WCT172" s="130"/>
      <c r="WCU172" s="70"/>
      <c r="WCV172" s="104"/>
      <c r="WCW172" s="105"/>
      <c r="WCX172" s="106"/>
      <c r="WCY172" s="107"/>
      <c r="WCZ172" s="108"/>
      <c r="WDA172" s="129"/>
      <c r="WDB172" s="130"/>
      <c r="WDC172" s="70"/>
      <c r="WDD172" s="104"/>
      <c r="WDE172" s="105"/>
      <c r="WDF172" s="106"/>
      <c r="WDG172" s="107"/>
      <c r="WDH172" s="108"/>
      <c r="WDI172" s="129"/>
      <c r="WDJ172" s="130"/>
      <c r="WDK172" s="70"/>
      <c r="WDL172" s="104"/>
      <c r="WDM172" s="105"/>
      <c r="WDN172" s="106"/>
      <c r="WDO172" s="107"/>
      <c r="WDP172" s="108"/>
      <c r="WDQ172" s="129"/>
      <c r="WDR172" s="130"/>
      <c r="WDS172" s="70"/>
      <c r="WDT172" s="104"/>
      <c r="WDU172" s="105"/>
      <c r="WDV172" s="106"/>
      <c r="WDW172" s="107"/>
      <c r="WDX172" s="108"/>
      <c r="WDY172" s="129"/>
      <c r="WDZ172" s="130"/>
      <c r="WEA172" s="70"/>
      <c r="WEB172" s="104"/>
      <c r="WEC172" s="105"/>
      <c r="WED172" s="106"/>
      <c r="WEE172" s="107"/>
      <c r="WEF172" s="108"/>
      <c r="WEG172" s="129"/>
      <c r="WEH172" s="130"/>
      <c r="WEI172" s="70"/>
      <c r="WEJ172" s="104"/>
      <c r="WEK172" s="105"/>
      <c r="WEL172" s="106"/>
      <c r="WEM172" s="107"/>
      <c r="WEN172" s="108"/>
      <c r="WEO172" s="129"/>
      <c r="WEP172" s="130"/>
      <c r="WEQ172" s="70"/>
      <c r="WER172" s="104"/>
      <c r="WES172" s="105"/>
      <c r="WET172" s="106"/>
      <c r="WEU172" s="107"/>
      <c r="WEV172" s="108"/>
      <c r="WEW172" s="129"/>
      <c r="WEX172" s="130"/>
      <c r="WEY172" s="70"/>
      <c r="WEZ172" s="104"/>
      <c r="WFA172" s="105"/>
      <c r="WFB172" s="106"/>
      <c r="WFC172" s="107"/>
      <c r="WFD172" s="108"/>
      <c r="WFE172" s="129"/>
      <c r="WFF172" s="130"/>
      <c r="WFG172" s="70"/>
      <c r="WFH172" s="104"/>
      <c r="WFI172" s="105"/>
      <c r="WFJ172" s="106"/>
      <c r="WFK172" s="107"/>
      <c r="WFL172" s="108"/>
      <c r="WFM172" s="129"/>
      <c r="WFN172" s="130"/>
      <c r="WFO172" s="70"/>
      <c r="WFP172" s="104"/>
      <c r="WFQ172" s="105"/>
      <c r="WFR172" s="106"/>
      <c r="WFS172" s="107"/>
      <c r="WFT172" s="108"/>
      <c r="WFU172" s="129"/>
      <c r="WFV172" s="130"/>
      <c r="WFW172" s="70"/>
      <c r="WFX172" s="104"/>
      <c r="WFY172" s="105"/>
      <c r="WFZ172" s="106"/>
      <c r="WGA172" s="107"/>
      <c r="WGB172" s="108"/>
      <c r="WGC172" s="129"/>
      <c r="WGD172" s="130"/>
      <c r="WGE172" s="70"/>
      <c r="WGF172" s="104"/>
      <c r="WGG172" s="105"/>
      <c r="WGH172" s="106"/>
      <c r="WGI172" s="107"/>
      <c r="WGJ172" s="108"/>
      <c r="WGK172" s="129"/>
      <c r="WGL172" s="130"/>
      <c r="WGM172" s="70"/>
      <c r="WGN172" s="104"/>
      <c r="WGO172" s="105"/>
      <c r="WGP172" s="106"/>
      <c r="WGQ172" s="107"/>
      <c r="WGR172" s="108"/>
      <c r="WGS172" s="129"/>
      <c r="WGT172" s="130"/>
      <c r="WGU172" s="70"/>
      <c r="WGV172" s="104"/>
      <c r="WGW172" s="105"/>
      <c r="WGX172" s="106"/>
      <c r="WGY172" s="107"/>
      <c r="WGZ172" s="108"/>
      <c r="WHA172" s="129"/>
      <c r="WHB172" s="130"/>
      <c r="WHC172" s="70"/>
      <c r="WHD172" s="104"/>
      <c r="WHE172" s="105"/>
      <c r="WHF172" s="106"/>
      <c r="WHG172" s="107"/>
      <c r="WHH172" s="108"/>
      <c r="WHI172" s="129"/>
      <c r="WHJ172" s="130"/>
      <c r="WHK172" s="70"/>
      <c r="WHL172" s="104"/>
      <c r="WHM172" s="105"/>
      <c r="WHN172" s="106"/>
      <c r="WHO172" s="107"/>
      <c r="WHP172" s="108"/>
      <c r="WHQ172" s="129"/>
      <c r="WHR172" s="130"/>
      <c r="WHS172" s="70"/>
      <c r="WHT172" s="104"/>
      <c r="WHU172" s="105"/>
      <c r="WHV172" s="106"/>
      <c r="WHW172" s="107"/>
      <c r="WHX172" s="108"/>
      <c r="WHY172" s="129"/>
      <c r="WHZ172" s="130"/>
      <c r="WIA172" s="70"/>
      <c r="WIB172" s="104"/>
      <c r="WIC172" s="105"/>
      <c r="WID172" s="106"/>
      <c r="WIE172" s="107"/>
      <c r="WIF172" s="108"/>
      <c r="WIG172" s="129"/>
      <c r="WIH172" s="130"/>
      <c r="WII172" s="70"/>
      <c r="WIJ172" s="104"/>
      <c r="WIK172" s="105"/>
      <c r="WIL172" s="106"/>
      <c r="WIM172" s="107"/>
      <c r="WIN172" s="108"/>
      <c r="WIO172" s="129"/>
      <c r="WIP172" s="130"/>
      <c r="WIQ172" s="70"/>
      <c r="WIR172" s="104"/>
      <c r="WIS172" s="105"/>
      <c r="WIT172" s="106"/>
      <c r="WIU172" s="107"/>
      <c r="WIV172" s="108"/>
      <c r="WIW172" s="129"/>
      <c r="WIX172" s="130"/>
      <c r="WIY172" s="70"/>
      <c r="WIZ172" s="104"/>
      <c r="WJA172" s="105"/>
      <c r="WJB172" s="106"/>
      <c r="WJC172" s="107"/>
      <c r="WJD172" s="108"/>
      <c r="WJE172" s="129"/>
      <c r="WJF172" s="130"/>
      <c r="WJG172" s="70"/>
      <c r="WJH172" s="104"/>
      <c r="WJI172" s="105"/>
      <c r="WJJ172" s="106"/>
      <c r="WJK172" s="107"/>
      <c r="WJL172" s="108"/>
      <c r="WJM172" s="129"/>
      <c r="WJN172" s="130"/>
      <c r="WJO172" s="70"/>
      <c r="WJP172" s="104"/>
      <c r="WJQ172" s="105"/>
      <c r="WJR172" s="106"/>
      <c r="WJS172" s="107"/>
      <c r="WJT172" s="108"/>
      <c r="WJU172" s="129"/>
      <c r="WJV172" s="130"/>
      <c r="WJW172" s="70"/>
      <c r="WJX172" s="104"/>
      <c r="WJY172" s="105"/>
      <c r="WJZ172" s="106"/>
      <c r="WKA172" s="107"/>
      <c r="WKB172" s="108"/>
      <c r="WKC172" s="129"/>
      <c r="WKD172" s="130"/>
      <c r="WKE172" s="70"/>
      <c r="WKF172" s="104"/>
      <c r="WKG172" s="105"/>
      <c r="WKH172" s="106"/>
      <c r="WKI172" s="107"/>
      <c r="WKJ172" s="108"/>
      <c r="WKK172" s="129"/>
      <c r="WKL172" s="130"/>
      <c r="WKM172" s="70"/>
      <c r="WKN172" s="104"/>
      <c r="WKO172" s="105"/>
      <c r="WKP172" s="106"/>
      <c r="WKQ172" s="107"/>
      <c r="WKR172" s="108"/>
      <c r="WKS172" s="129"/>
      <c r="WKT172" s="130"/>
      <c r="WKU172" s="70"/>
      <c r="WKV172" s="104"/>
      <c r="WKW172" s="105"/>
      <c r="WKX172" s="106"/>
      <c r="WKY172" s="107"/>
      <c r="WKZ172" s="108"/>
      <c r="WLA172" s="129"/>
      <c r="WLB172" s="130"/>
      <c r="WLC172" s="70"/>
      <c r="WLD172" s="104"/>
      <c r="WLE172" s="105"/>
      <c r="WLF172" s="106"/>
      <c r="WLG172" s="107"/>
      <c r="WLH172" s="108"/>
      <c r="WLI172" s="129"/>
      <c r="WLJ172" s="130"/>
      <c r="WLK172" s="70"/>
      <c r="WLL172" s="104"/>
      <c r="WLM172" s="105"/>
      <c r="WLN172" s="106"/>
      <c r="WLO172" s="107"/>
      <c r="WLP172" s="108"/>
      <c r="WLQ172" s="129"/>
      <c r="WLR172" s="130"/>
      <c r="WLS172" s="70"/>
      <c r="WLT172" s="104"/>
      <c r="WLU172" s="105"/>
      <c r="WLV172" s="106"/>
      <c r="WLW172" s="107"/>
      <c r="WLX172" s="108"/>
      <c r="WLY172" s="129"/>
      <c r="WLZ172" s="130"/>
      <c r="WMA172" s="70"/>
      <c r="WMB172" s="104"/>
      <c r="WMC172" s="105"/>
      <c r="WMD172" s="106"/>
      <c r="WME172" s="107"/>
      <c r="WMF172" s="108"/>
      <c r="WMG172" s="129"/>
      <c r="WMH172" s="130"/>
      <c r="WMI172" s="70"/>
      <c r="WMJ172" s="104"/>
      <c r="WMK172" s="105"/>
      <c r="WML172" s="106"/>
      <c r="WMM172" s="107"/>
      <c r="WMN172" s="108"/>
      <c r="WMO172" s="129"/>
      <c r="WMP172" s="130"/>
      <c r="WMQ172" s="70"/>
      <c r="WMR172" s="104"/>
      <c r="WMS172" s="105"/>
      <c r="WMT172" s="106"/>
      <c r="WMU172" s="107"/>
      <c r="WMV172" s="108"/>
      <c r="WMW172" s="129"/>
      <c r="WMX172" s="130"/>
      <c r="WMY172" s="70"/>
      <c r="WMZ172" s="104"/>
      <c r="WNA172" s="105"/>
      <c r="WNB172" s="106"/>
      <c r="WNC172" s="107"/>
      <c r="WND172" s="108"/>
      <c r="WNE172" s="129"/>
      <c r="WNF172" s="130"/>
      <c r="WNG172" s="70"/>
      <c r="WNH172" s="104"/>
      <c r="WNI172" s="105"/>
      <c r="WNJ172" s="106"/>
      <c r="WNK172" s="107"/>
      <c r="WNL172" s="108"/>
      <c r="WNM172" s="129"/>
      <c r="WNN172" s="130"/>
      <c r="WNO172" s="70"/>
      <c r="WNP172" s="104"/>
      <c r="WNQ172" s="105"/>
      <c r="WNR172" s="106"/>
      <c r="WNS172" s="107"/>
      <c r="WNT172" s="108"/>
      <c r="WNU172" s="129"/>
      <c r="WNV172" s="130"/>
      <c r="WNW172" s="70"/>
      <c r="WNX172" s="104"/>
      <c r="WNY172" s="105"/>
      <c r="WNZ172" s="106"/>
      <c r="WOA172" s="107"/>
      <c r="WOB172" s="108"/>
      <c r="WOC172" s="129"/>
      <c r="WOD172" s="130"/>
      <c r="WOE172" s="70"/>
      <c r="WOF172" s="104"/>
      <c r="WOG172" s="105"/>
      <c r="WOH172" s="106"/>
      <c r="WOI172" s="107"/>
      <c r="WOJ172" s="108"/>
      <c r="WOK172" s="129"/>
      <c r="WOL172" s="130"/>
      <c r="WOM172" s="70"/>
      <c r="WON172" s="104"/>
      <c r="WOO172" s="105"/>
      <c r="WOP172" s="106"/>
      <c r="WOQ172" s="107"/>
      <c r="WOR172" s="108"/>
      <c r="WOS172" s="129"/>
      <c r="WOT172" s="130"/>
      <c r="WOU172" s="70"/>
      <c r="WOV172" s="104"/>
      <c r="WOW172" s="105"/>
      <c r="WOX172" s="106"/>
      <c r="WOY172" s="107"/>
      <c r="WOZ172" s="108"/>
      <c r="WPA172" s="129"/>
      <c r="WPB172" s="130"/>
      <c r="WPC172" s="70"/>
      <c r="WPD172" s="104"/>
      <c r="WPE172" s="105"/>
      <c r="WPF172" s="106"/>
      <c r="WPG172" s="107"/>
      <c r="WPH172" s="108"/>
      <c r="WPI172" s="129"/>
      <c r="WPJ172" s="130"/>
      <c r="WPK172" s="70"/>
      <c r="WPL172" s="104"/>
      <c r="WPM172" s="105"/>
      <c r="WPN172" s="106"/>
      <c r="WPO172" s="107"/>
      <c r="WPP172" s="108"/>
      <c r="WPQ172" s="129"/>
      <c r="WPR172" s="130"/>
      <c r="WPS172" s="70"/>
      <c r="WPT172" s="104"/>
      <c r="WPU172" s="105"/>
      <c r="WPV172" s="106"/>
      <c r="WPW172" s="107"/>
      <c r="WPX172" s="108"/>
      <c r="WPY172" s="129"/>
      <c r="WPZ172" s="130"/>
      <c r="WQA172" s="70"/>
      <c r="WQB172" s="104"/>
      <c r="WQC172" s="105"/>
      <c r="WQD172" s="106"/>
      <c r="WQE172" s="107"/>
      <c r="WQF172" s="108"/>
      <c r="WQG172" s="129"/>
      <c r="WQH172" s="130"/>
      <c r="WQI172" s="70"/>
      <c r="WQJ172" s="104"/>
      <c r="WQK172" s="105"/>
      <c r="WQL172" s="106"/>
      <c r="WQM172" s="107"/>
      <c r="WQN172" s="108"/>
      <c r="WQO172" s="129"/>
      <c r="WQP172" s="130"/>
      <c r="WQQ172" s="70"/>
      <c r="WQR172" s="104"/>
      <c r="WQS172" s="105"/>
      <c r="WQT172" s="106"/>
      <c r="WQU172" s="107"/>
      <c r="WQV172" s="108"/>
      <c r="WQW172" s="129"/>
      <c r="WQX172" s="130"/>
      <c r="WQY172" s="70"/>
      <c r="WQZ172" s="104"/>
      <c r="WRA172" s="105"/>
      <c r="WRB172" s="106"/>
      <c r="WRC172" s="107"/>
      <c r="WRD172" s="108"/>
      <c r="WRE172" s="129"/>
      <c r="WRF172" s="130"/>
      <c r="WRG172" s="70"/>
      <c r="WRH172" s="104"/>
      <c r="WRI172" s="105"/>
      <c r="WRJ172" s="106"/>
      <c r="WRK172" s="107"/>
      <c r="WRL172" s="108"/>
      <c r="WRM172" s="129"/>
      <c r="WRN172" s="130"/>
      <c r="WRO172" s="70"/>
      <c r="WRP172" s="104"/>
      <c r="WRQ172" s="105"/>
      <c r="WRR172" s="106"/>
      <c r="WRS172" s="107"/>
      <c r="WRT172" s="108"/>
      <c r="WRU172" s="129"/>
      <c r="WRV172" s="130"/>
      <c r="WRW172" s="70"/>
      <c r="WRX172" s="104"/>
      <c r="WRY172" s="105"/>
      <c r="WRZ172" s="106"/>
      <c r="WSA172" s="107"/>
      <c r="WSB172" s="108"/>
      <c r="WSC172" s="129"/>
      <c r="WSD172" s="130"/>
      <c r="WSE172" s="70"/>
      <c r="WSF172" s="104"/>
      <c r="WSG172" s="105"/>
      <c r="WSH172" s="106"/>
      <c r="WSI172" s="107"/>
      <c r="WSJ172" s="108"/>
      <c r="WSK172" s="129"/>
      <c r="WSL172" s="130"/>
      <c r="WSM172" s="70"/>
      <c r="WSN172" s="104"/>
      <c r="WSO172" s="105"/>
      <c r="WSP172" s="106"/>
      <c r="WSQ172" s="107"/>
      <c r="WSR172" s="108"/>
      <c r="WSS172" s="129"/>
      <c r="WST172" s="130"/>
      <c r="WSU172" s="70"/>
      <c r="WSV172" s="104"/>
      <c r="WSW172" s="105"/>
      <c r="WSX172" s="106"/>
      <c r="WSY172" s="107"/>
      <c r="WSZ172" s="108"/>
      <c r="WTA172" s="129"/>
      <c r="WTB172" s="130"/>
      <c r="WTC172" s="70"/>
      <c r="WTD172" s="104"/>
      <c r="WTE172" s="105"/>
      <c r="WTF172" s="106"/>
      <c r="WTG172" s="107"/>
      <c r="WTH172" s="108"/>
      <c r="WTI172" s="129"/>
      <c r="WTJ172" s="130"/>
      <c r="WTK172" s="70"/>
      <c r="WTL172" s="104"/>
      <c r="WTM172" s="105"/>
      <c r="WTN172" s="106"/>
      <c r="WTO172" s="107"/>
      <c r="WTP172" s="108"/>
      <c r="WTQ172" s="129"/>
      <c r="WTR172" s="130"/>
      <c r="WTS172" s="70"/>
      <c r="WTT172" s="104"/>
      <c r="WTU172" s="105"/>
      <c r="WTV172" s="106"/>
      <c r="WTW172" s="107"/>
      <c r="WTX172" s="108"/>
      <c r="WTY172" s="129"/>
      <c r="WTZ172" s="130"/>
      <c r="WUA172" s="70"/>
      <c r="WUB172" s="104"/>
      <c r="WUC172" s="105"/>
      <c r="WUD172" s="106"/>
      <c r="WUE172" s="107"/>
      <c r="WUF172" s="108"/>
      <c r="WUG172" s="129"/>
      <c r="WUH172" s="130"/>
      <c r="WUI172" s="70"/>
      <c r="WUJ172" s="104"/>
      <c r="WUK172" s="105"/>
      <c r="WUL172" s="106"/>
      <c r="WUM172" s="107"/>
      <c r="WUN172" s="108"/>
      <c r="WUO172" s="129"/>
      <c r="WUP172" s="130"/>
      <c r="WUQ172" s="70"/>
      <c r="WUR172" s="104"/>
      <c r="WUS172" s="105"/>
      <c r="WUT172" s="106"/>
      <c r="WUU172" s="107"/>
      <c r="WUV172" s="108"/>
      <c r="WUW172" s="129"/>
      <c r="WUX172" s="130"/>
      <c r="WUY172" s="70"/>
      <c r="WUZ172" s="104"/>
      <c r="WVA172" s="105"/>
      <c r="WVB172" s="106"/>
      <c r="WVC172" s="107"/>
      <c r="WVD172" s="108"/>
      <c r="WVE172" s="129"/>
      <c r="WVF172" s="130"/>
      <c r="WVG172" s="70"/>
      <c r="WVH172" s="104"/>
      <c r="WVI172" s="105"/>
      <c r="WVJ172" s="106"/>
      <c r="WVK172" s="107"/>
      <c r="WVL172" s="108"/>
      <c r="WVM172" s="129"/>
      <c r="WVN172" s="130"/>
      <c r="WVO172" s="70"/>
      <c r="WVP172" s="104"/>
      <c r="WVQ172" s="105"/>
      <c r="WVR172" s="106"/>
      <c r="WVS172" s="107"/>
      <c r="WVT172" s="108"/>
      <c r="WVU172" s="129"/>
      <c r="WVV172" s="130"/>
      <c r="WVW172" s="70"/>
      <c r="WVX172" s="104"/>
      <c r="WVY172" s="105"/>
      <c r="WVZ172" s="106"/>
      <c r="WWA172" s="107"/>
      <c r="WWB172" s="108"/>
      <c r="WWC172" s="129"/>
      <c r="WWD172" s="130"/>
      <c r="WWE172" s="70"/>
      <c r="WWF172" s="104"/>
      <c r="WWG172" s="105"/>
      <c r="WWH172" s="106"/>
      <c r="WWI172" s="107"/>
      <c r="WWJ172" s="108"/>
      <c r="WWK172" s="129"/>
      <c r="WWL172" s="130"/>
      <c r="WWM172" s="70"/>
      <c r="WWN172" s="104"/>
      <c r="WWO172" s="105"/>
      <c r="WWP172" s="106"/>
      <c r="WWQ172" s="107"/>
      <c r="WWR172" s="108"/>
      <c r="WWS172" s="129"/>
      <c r="WWT172" s="130"/>
      <c r="WWU172" s="70"/>
      <c r="WWV172" s="104"/>
      <c r="WWW172" s="105"/>
      <c r="WWX172" s="106"/>
      <c r="WWY172" s="107"/>
      <c r="WWZ172" s="108"/>
      <c r="WXA172" s="129"/>
      <c r="WXB172" s="130"/>
      <c r="WXC172" s="70"/>
      <c r="WXD172" s="104"/>
      <c r="WXE172" s="105"/>
      <c r="WXF172" s="106"/>
      <c r="WXG172" s="107"/>
      <c r="WXH172" s="108"/>
      <c r="WXI172" s="129"/>
      <c r="WXJ172" s="130"/>
      <c r="WXK172" s="70"/>
      <c r="WXL172" s="104"/>
      <c r="WXM172" s="105"/>
      <c r="WXN172" s="106"/>
      <c r="WXO172" s="107"/>
      <c r="WXP172" s="108"/>
      <c r="WXQ172" s="129"/>
      <c r="WXR172" s="130"/>
      <c r="WXS172" s="70"/>
      <c r="WXT172" s="104"/>
      <c r="WXU172" s="105"/>
      <c r="WXV172" s="106"/>
      <c r="WXW172" s="107"/>
      <c r="WXX172" s="108"/>
      <c r="WXY172" s="129"/>
      <c r="WXZ172" s="130"/>
      <c r="WYA172" s="70"/>
      <c r="WYB172" s="104"/>
      <c r="WYC172" s="105"/>
      <c r="WYD172" s="106"/>
      <c r="WYE172" s="107"/>
      <c r="WYF172" s="108"/>
      <c r="WYG172" s="129"/>
      <c r="WYH172" s="130"/>
      <c r="WYI172" s="70"/>
      <c r="WYJ172" s="104"/>
      <c r="WYK172" s="105"/>
      <c r="WYL172" s="106"/>
      <c r="WYM172" s="107"/>
      <c r="WYN172" s="108"/>
      <c r="WYO172" s="129"/>
      <c r="WYP172" s="130"/>
      <c r="WYQ172" s="70"/>
      <c r="WYR172" s="104"/>
      <c r="WYS172" s="105"/>
      <c r="WYT172" s="106"/>
      <c r="WYU172" s="107"/>
      <c r="WYV172" s="108"/>
      <c r="WYW172" s="129"/>
      <c r="WYX172" s="130"/>
      <c r="WYY172" s="70"/>
      <c r="WYZ172" s="104"/>
      <c r="WZA172" s="105"/>
      <c r="WZB172" s="106"/>
      <c r="WZC172" s="107"/>
      <c r="WZD172" s="108"/>
      <c r="WZE172" s="129"/>
      <c r="WZF172" s="130"/>
      <c r="WZG172" s="70"/>
      <c r="WZH172" s="104"/>
      <c r="WZI172" s="105"/>
      <c r="WZJ172" s="106"/>
      <c r="WZK172" s="107"/>
      <c r="WZL172" s="108"/>
      <c r="WZM172" s="129"/>
      <c r="WZN172" s="130"/>
      <c r="WZO172" s="70"/>
      <c r="WZP172" s="104"/>
      <c r="WZQ172" s="105"/>
      <c r="WZR172" s="106"/>
      <c r="WZS172" s="107"/>
      <c r="WZT172" s="108"/>
      <c r="WZU172" s="129"/>
      <c r="WZV172" s="130"/>
      <c r="WZW172" s="70"/>
      <c r="WZX172" s="104"/>
      <c r="WZY172" s="105"/>
      <c r="WZZ172" s="106"/>
      <c r="XAA172" s="107"/>
      <c r="XAB172" s="108"/>
      <c r="XAC172" s="129"/>
      <c r="XAD172" s="130"/>
      <c r="XAE172" s="70"/>
      <c r="XAF172" s="104"/>
      <c r="XAG172" s="105"/>
      <c r="XAH172" s="106"/>
      <c r="XAI172" s="107"/>
      <c r="XAJ172" s="108"/>
      <c r="XAK172" s="129"/>
      <c r="XAL172" s="130"/>
      <c r="XAM172" s="70"/>
      <c r="XAN172" s="104"/>
      <c r="XAO172" s="105"/>
      <c r="XAP172" s="106"/>
      <c r="XAQ172" s="107"/>
      <c r="XAR172" s="108"/>
      <c r="XAS172" s="129"/>
      <c r="XAT172" s="130"/>
      <c r="XAU172" s="70"/>
      <c r="XAV172" s="104"/>
      <c r="XAW172" s="105"/>
      <c r="XAX172" s="106"/>
      <c r="XAY172" s="107"/>
      <c r="XAZ172" s="108"/>
      <c r="XBA172" s="129"/>
      <c r="XBB172" s="130"/>
      <c r="XBC172" s="70"/>
      <c r="XBD172" s="104"/>
      <c r="XBE172" s="105"/>
      <c r="XBF172" s="106"/>
      <c r="XBG172" s="107"/>
      <c r="XBH172" s="108"/>
      <c r="XBI172" s="129"/>
      <c r="XBJ172" s="130"/>
      <c r="XBK172" s="70"/>
      <c r="XBL172" s="104"/>
      <c r="XBM172" s="105"/>
      <c r="XBN172" s="106"/>
      <c r="XBO172" s="107"/>
      <c r="XBP172" s="108"/>
      <c r="XBQ172" s="129"/>
      <c r="XBR172" s="130"/>
      <c r="XBS172" s="70"/>
      <c r="XBT172" s="104"/>
      <c r="XBU172" s="105"/>
      <c r="XBV172" s="106"/>
      <c r="XBW172" s="107"/>
      <c r="XBX172" s="108"/>
      <c r="XBY172" s="129"/>
      <c r="XBZ172" s="130"/>
      <c r="XCA172" s="70"/>
      <c r="XCB172" s="104"/>
      <c r="XCC172" s="105"/>
      <c r="XCD172" s="106"/>
      <c r="XCE172" s="107"/>
      <c r="XCF172" s="108"/>
      <c r="XCG172" s="129"/>
      <c r="XCH172" s="130"/>
      <c r="XCI172" s="70"/>
      <c r="XCJ172" s="104"/>
      <c r="XCK172" s="105"/>
      <c r="XCL172" s="106"/>
      <c r="XCM172" s="107"/>
      <c r="XCN172" s="108"/>
      <c r="XCO172" s="129"/>
      <c r="XCP172" s="130"/>
      <c r="XCQ172" s="70"/>
      <c r="XCR172" s="104"/>
      <c r="XCS172" s="105"/>
      <c r="XCT172" s="106"/>
      <c r="XCU172" s="107"/>
      <c r="XCV172" s="108"/>
      <c r="XCW172" s="129"/>
      <c r="XCX172" s="130"/>
      <c r="XCY172" s="70"/>
      <c r="XCZ172" s="104"/>
      <c r="XDA172" s="105"/>
      <c r="XDB172" s="106"/>
      <c r="XDC172" s="107"/>
      <c r="XDD172" s="108"/>
      <c r="XDE172" s="129"/>
      <c r="XDF172" s="130"/>
      <c r="XDG172" s="70"/>
      <c r="XDH172" s="104"/>
      <c r="XDI172" s="105"/>
      <c r="XDJ172" s="106"/>
      <c r="XDK172" s="107"/>
      <c r="XDL172" s="108"/>
      <c r="XDM172" s="129"/>
      <c r="XDN172" s="130"/>
      <c r="XDO172" s="70"/>
      <c r="XDP172" s="104"/>
      <c r="XDQ172" s="105"/>
      <c r="XDR172" s="106"/>
      <c r="XDS172" s="107"/>
      <c r="XDT172" s="108"/>
      <c r="XDU172" s="129"/>
      <c r="XDV172" s="130"/>
      <c r="XDW172" s="70"/>
      <c r="XDX172" s="104"/>
      <c r="XDY172" s="105"/>
      <c r="XDZ172" s="106"/>
      <c r="XEA172" s="107"/>
      <c r="XEB172" s="108"/>
      <c r="XEC172" s="129"/>
      <c r="XED172" s="130"/>
      <c r="XEE172" s="70"/>
      <c r="XEF172" s="104"/>
      <c r="XEG172" s="105"/>
      <c r="XEH172" s="106"/>
      <c r="XEI172" s="107"/>
      <c r="XEJ172" s="108"/>
      <c r="XEK172" s="129"/>
      <c r="XEL172" s="130"/>
      <c r="XEM172" s="70"/>
      <c r="XEN172" s="104"/>
      <c r="XEO172" s="105"/>
      <c r="XEP172" s="106"/>
      <c r="XEQ172" s="107"/>
      <c r="XER172" s="108"/>
      <c r="XES172" s="129"/>
      <c r="XET172" s="130"/>
    </row>
    <row r="173" spans="1:16374" ht="15" hidden="1" customHeight="1" thickTop="1">
      <c r="A173" s="71">
        <v>12</v>
      </c>
      <c r="B173" s="175" t="s">
        <v>303</v>
      </c>
      <c r="C173" s="176"/>
      <c r="D173" s="176"/>
      <c r="E173" s="176"/>
      <c r="F173" s="177"/>
      <c r="G173" s="6">
        <f>ROUND(SUM(F174:F181),2)</f>
        <v>0</v>
      </c>
    </row>
    <row r="174" spans="1:16374" ht="171.75" hidden="1" customHeight="1">
      <c r="A174" s="70">
        <v>12.1</v>
      </c>
      <c r="B174" s="104" t="s">
        <v>304</v>
      </c>
      <c r="C174" s="105"/>
      <c r="D174" s="106"/>
      <c r="E174" s="107"/>
      <c r="F174" s="108">
        <f t="shared" ref="F174:F181" si="23">ROUND(D174*E174,2)</f>
        <v>0</v>
      </c>
      <c r="G174" s="72"/>
    </row>
    <row r="175" spans="1:16374" ht="313.5" hidden="1" customHeight="1">
      <c r="A175" s="70">
        <v>12.2</v>
      </c>
      <c r="B175" s="104" t="s">
        <v>305</v>
      </c>
      <c r="C175" s="105"/>
      <c r="D175" s="106"/>
      <c r="E175" s="107"/>
      <c r="F175" s="108">
        <f t="shared" si="23"/>
        <v>0</v>
      </c>
      <c r="G175" s="72"/>
    </row>
    <row r="176" spans="1:16374" ht="266.25" hidden="1" customHeight="1">
      <c r="A176" s="70">
        <v>12.3</v>
      </c>
      <c r="B176" s="104" t="s">
        <v>306</v>
      </c>
      <c r="C176" s="105"/>
      <c r="D176" s="106"/>
      <c r="E176" s="107"/>
      <c r="F176" s="108">
        <f t="shared" si="23"/>
        <v>0</v>
      </c>
      <c r="G176" s="72"/>
    </row>
    <row r="177" spans="1:10" ht="264" hidden="1" customHeight="1">
      <c r="A177" s="70">
        <v>12.4</v>
      </c>
      <c r="B177" s="104" t="s">
        <v>307</v>
      </c>
      <c r="C177" s="105"/>
      <c r="D177" s="106"/>
      <c r="E177" s="107"/>
      <c r="F177" s="108">
        <f t="shared" si="23"/>
        <v>0</v>
      </c>
      <c r="G177" s="72"/>
    </row>
    <row r="178" spans="1:10" ht="172.5" hidden="1" customHeight="1">
      <c r="A178" s="70">
        <v>12.5</v>
      </c>
      <c r="B178" s="104" t="s">
        <v>308</v>
      </c>
      <c r="C178" s="105"/>
      <c r="D178" s="106"/>
      <c r="E178" s="107"/>
      <c r="F178" s="108">
        <f t="shared" si="23"/>
        <v>0</v>
      </c>
      <c r="G178" s="72"/>
    </row>
    <row r="179" spans="1:10" ht="139.5" hidden="1" customHeight="1">
      <c r="A179" s="70">
        <v>12.6</v>
      </c>
      <c r="B179" s="104" t="s">
        <v>309</v>
      </c>
      <c r="C179" s="105"/>
      <c r="D179" s="106"/>
      <c r="E179" s="107"/>
      <c r="F179" s="108">
        <f t="shared" si="23"/>
        <v>0</v>
      </c>
      <c r="G179" s="72"/>
    </row>
    <row r="180" spans="1:10" ht="172.5" hidden="1" customHeight="1">
      <c r="A180" s="70">
        <v>12.7</v>
      </c>
      <c r="B180" s="104" t="s">
        <v>310</v>
      </c>
      <c r="C180" s="105"/>
      <c r="D180" s="106"/>
      <c r="E180" s="107"/>
      <c r="F180" s="108">
        <f t="shared" si="23"/>
        <v>0</v>
      </c>
      <c r="G180" s="72"/>
    </row>
    <row r="181" spans="1:10" ht="13.5" hidden="1" thickBot="1">
      <c r="A181" s="70">
        <v>12.8</v>
      </c>
      <c r="B181" s="104" t="s">
        <v>311</v>
      </c>
      <c r="C181" s="105"/>
      <c r="D181" s="106"/>
      <c r="E181" s="107"/>
      <c r="F181" s="108">
        <f t="shared" si="23"/>
        <v>0</v>
      </c>
      <c r="G181" s="72"/>
    </row>
    <row r="182" spans="1:10" ht="13.5" hidden="1" thickBot="1">
      <c r="A182" s="70"/>
      <c r="B182" s="104"/>
      <c r="C182" s="105"/>
      <c r="D182" s="106"/>
      <c r="E182" s="107"/>
      <c r="F182" s="108"/>
      <c r="G182" s="72"/>
    </row>
    <row r="183" spans="1:10" ht="26.25" customHeight="1" thickTop="1">
      <c r="A183" s="71">
        <v>13</v>
      </c>
      <c r="B183" s="175" t="s">
        <v>312</v>
      </c>
      <c r="C183" s="176"/>
      <c r="D183" s="176"/>
      <c r="E183" s="176"/>
      <c r="F183" s="177"/>
      <c r="G183" s="6">
        <f>ROUND(SUM(F184:F211),2)</f>
        <v>3670.41</v>
      </c>
      <c r="I183" s="7"/>
      <c r="J183" s="7"/>
    </row>
    <row r="184" spans="1:10" ht="13">
      <c r="A184" s="70">
        <v>13.1</v>
      </c>
      <c r="B184" s="104" t="s">
        <v>313</v>
      </c>
      <c r="C184" s="105"/>
      <c r="D184" s="106"/>
      <c r="E184" s="107"/>
      <c r="F184" s="108">
        <f t="shared" ref="F184:F211" si="24">ROUND(D184*E184,2)</f>
        <v>0</v>
      </c>
      <c r="G184" s="72"/>
      <c r="I184" s="7"/>
      <c r="J184" s="7"/>
    </row>
    <row r="185" spans="1:10" ht="15" hidden="1" customHeight="1">
      <c r="A185" s="77" t="s">
        <v>314</v>
      </c>
      <c r="B185" s="182" t="s">
        <v>315</v>
      </c>
      <c r="C185" s="183"/>
      <c r="D185" s="183"/>
      <c r="E185" s="183"/>
      <c r="F185" s="184"/>
      <c r="G185" s="72"/>
      <c r="I185" s="7"/>
      <c r="J185" s="7"/>
    </row>
    <row r="186" spans="1:10" ht="37.5" hidden="1">
      <c r="A186" s="70" t="s">
        <v>316</v>
      </c>
      <c r="B186" s="116" t="s">
        <v>317</v>
      </c>
      <c r="C186" s="109" t="s">
        <v>21</v>
      </c>
      <c r="D186" s="106"/>
      <c r="E186" s="108">
        <v>1061.93</v>
      </c>
      <c r="F186" s="108"/>
      <c r="G186" s="72"/>
      <c r="I186" s="7"/>
    </row>
    <row r="187" spans="1:10" ht="25" hidden="1">
      <c r="A187" s="70" t="s">
        <v>318</v>
      </c>
      <c r="B187" s="116" t="s">
        <v>319</v>
      </c>
      <c r="C187" s="109" t="s">
        <v>21</v>
      </c>
      <c r="D187" s="106"/>
      <c r="E187" s="108">
        <v>2062.02</v>
      </c>
      <c r="F187" s="108"/>
      <c r="G187" s="72"/>
    </row>
    <row r="188" spans="1:10" ht="25" hidden="1">
      <c r="A188" s="70" t="s">
        <v>320</v>
      </c>
      <c r="B188" s="116" t="s">
        <v>321</v>
      </c>
      <c r="C188" s="109" t="s">
        <v>21</v>
      </c>
      <c r="D188" s="106"/>
      <c r="E188" s="108">
        <v>712.92</v>
      </c>
      <c r="F188" s="108"/>
      <c r="G188" s="72"/>
    </row>
    <row r="189" spans="1:10" ht="24" hidden="1" customHeight="1">
      <c r="A189" s="70" t="s">
        <v>322</v>
      </c>
      <c r="B189" s="116" t="s">
        <v>323</v>
      </c>
      <c r="C189" s="109" t="s">
        <v>21</v>
      </c>
      <c r="D189" s="106"/>
      <c r="E189" s="108">
        <v>94.69</v>
      </c>
      <c r="F189" s="108"/>
      <c r="G189" s="72"/>
    </row>
    <row r="190" spans="1:10" ht="25" hidden="1">
      <c r="A190" s="70" t="s">
        <v>324</v>
      </c>
      <c r="B190" s="116" t="s">
        <v>325</v>
      </c>
      <c r="C190" s="109" t="s">
        <v>21</v>
      </c>
      <c r="D190" s="106"/>
      <c r="E190" s="108">
        <v>15639.11</v>
      </c>
      <c r="F190" s="108"/>
      <c r="G190" s="72"/>
    </row>
    <row r="191" spans="1:10" ht="25" hidden="1">
      <c r="A191" s="70" t="s">
        <v>326</v>
      </c>
      <c r="B191" s="116" t="s">
        <v>327</v>
      </c>
      <c r="C191" s="109" t="s">
        <v>21</v>
      </c>
      <c r="D191" s="106"/>
      <c r="E191" s="108">
        <v>5544.12</v>
      </c>
      <c r="F191" s="108"/>
      <c r="G191" s="72"/>
    </row>
    <row r="192" spans="1:10" ht="15" customHeight="1">
      <c r="A192" s="77" t="s">
        <v>328</v>
      </c>
      <c r="B192" s="182" t="s">
        <v>329</v>
      </c>
      <c r="C192" s="183"/>
      <c r="D192" s="183"/>
      <c r="E192" s="183"/>
      <c r="F192" s="184"/>
      <c r="G192" s="72"/>
    </row>
    <row r="193" spans="1:25" ht="50">
      <c r="A193" s="70" t="s">
        <v>330</v>
      </c>
      <c r="B193" s="116" t="s">
        <v>331</v>
      </c>
      <c r="C193" s="109" t="s">
        <v>332</v>
      </c>
      <c r="D193" s="106">
        <v>26</v>
      </c>
      <c r="E193" s="108">
        <v>39.869999999999997</v>
      </c>
      <c r="F193" s="108">
        <f t="shared" ref="F193:F198" si="25">ROUND(D193*E193,2)</f>
        <v>1036.6199999999999</v>
      </c>
      <c r="G193" s="72"/>
      <c r="H193" s="1">
        <f>ROUND(E193-(E193/1.35),2)</f>
        <v>10.34</v>
      </c>
      <c r="I193" s="7">
        <f>E193-H193</f>
        <v>29.529999999999998</v>
      </c>
      <c r="J193" s="8">
        <f>ROUND(I193/1.13,2)</f>
        <v>26.13</v>
      </c>
      <c r="K193" s="7">
        <f>I193-J193</f>
        <v>3.3999999999999986</v>
      </c>
      <c r="L193" s="7">
        <f>H193+J193+K193</f>
        <v>39.869999999999997</v>
      </c>
    </row>
    <row r="194" spans="1:25" ht="39" hidden="1" customHeight="1">
      <c r="A194" s="70" t="s">
        <v>333</v>
      </c>
      <c r="B194" s="116" t="s">
        <v>334</v>
      </c>
      <c r="C194" s="109" t="s">
        <v>332</v>
      </c>
      <c r="D194" s="106"/>
      <c r="E194" s="108"/>
      <c r="F194" s="108"/>
      <c r="G194" s="72"/>
    </row>
    <row r="195" spans="1:25" ht="62.5">
      <c r="A195" s="70" t="s">
        <v>335</v>
      </c>
      <c r="B195" s="116" t="s">
        <v>336</v>
      </c>
      <c r="C195" s="109" t="s">
        <v>21</v>
      </c>
      <c r="D195" s="106">
        <v>4</v>
      </c>
      <c r="E195" s="108">
        <v>175.1</v>
      </c>
      <c r="F195" s="108">
        <f t="shared" si="25"/>
        <v>700.4</v>
      </c>
      <c r="G195" s="72"/>
      <c r="H195" s="1">
        <f>ROUND(E195-(E195/1.35),2)</f>
        <v>45.4</v>
      </c>
      <c r="I195" s="7">
        <f>E195-H195</f>
        <v>129.69999999999999</v>
      </c>
      <c r="J195" s="8">
        <f>ROUND(I195/1.13,2)</f>
        <v>114.78</v>
      </c>
      <c r="K195" s="7">
        <f>I195-J195</f>
        <v>14.919999999999987</v>
      </c>
      <c r="L195" s="7">
        <f>H195+J195+K195</f>
        <v>175.1</v>
      </c>
    </row>
    <row r="196" spans="1:25" ht="15" customHeight="1">
      <c r="A196" s="77">
        <v>13.2</v>
      </c>
      <c r="B196" s="182" t="s">
        <v>337</v>
      </c>
      <c r="C196" s="183"/>
      <c r="D196" s="183"/>
      <c r="E196" s="183"/>
      <c r="F196" s="184"/>
      <c r="G196" s="72"/>
    </row>
    <row r="197" spans="1:25" ht="50">
      <c r="A197" s="70" t="s">
        <v>338</v>
      </c>
      <c r="B197" s="116" t="s">
        <v>339</v>
      </c>
      <c r="C197" s="109" t="s">
        <v>21</v>
      </c>
      <c r="D197" s="106">
        <v>10</v>
      </c>
      <c r="E197" s="108">
        <v>120.74</v>
      </c>
      <c r="F197" s="108">
        <f t="shared" si="25"/>
        <v>1207.4000000000001</v>
      </c>
      <c r="G197" s="72"/>
      <c r="H197" s="1">
        <f>ROUND(E197-(E197/1.35),2)</f>
        <v>31.3</v>
      </c>
      <c r="I197" s="7">
        <f>E197-H197</f>
        <v>89.44</v>
      </c>
      <c r="J197" s="8">
        <f>ROUND(I197/1.13,2)</f>
        <v>79.150000000000006</v>
      </c>
      <c r="K197" s="7">
        <f>I197-J197</f>
        <v>10.289999999999992</v>
      </c>
      <c r="L197" s="7">
        <f>H197+J197+K197</f>
        <v>120.74</v>
      </c>
    </row>
    <row r="198" spans="1:25" ht="39" customHeight="1">
      <c r="A198" s="70" t="s">
        <v>340</v>
      </c>
      <c r="B198" s="116" t="s">
        <v>341</v>
      </c>
      <c r="C198" s="109" t="s">
        <v>21</v>
      </c>
      <c r="D198" s="106">
        <v>1</v>
      </c>
      <c r="E198" s="108">
        <v>193.19</v>
      </c>
      <c r="F198" s="108">
        <f t="shared" si="25"/>
        <v>193.19</v>
      </c>
      <c r="G198" s="72"/>
      <c r="H198" s="1">
        <f>ROUND(E198-(E198/1.35),2)</f>
        <v>50.09</v>
      </c>
      <c r="I198" s="7">
        <f>E198-H198</f>
        <v>143.1</v>
      </c>
      <c r="J198" s="8">
        <f>ROUND(I198/1.13,2)</f>
        <v>126.64</v>
      </c>
      <c r="K198" s="7">
        <f>I198-J198</f>
        <v>16.459999999999994</v>
      </c>
      <c r="L198" s="7">
        <f>H198+J198+K198</f>
        <v>193.19</v>
      </c>
    </row>
    <row r="199" spans="1:25" ht="34.5" customHeight="1">
      <c r="A199" s="70">
        <v>13.3</v>
      </c>
      <c r="B199" s="104" t="s">
        <v>342</v>
      </c>
      <c r="C199" s="105"/>
      <c r="D199" s="106"/>
      <c r="E199" s="107"/>
      <c r="F199" s="108"/>
      <c r="G199" s="72"/>
    </row>
    <row r="200" spans="1:25" ht="13" hidden="1">
      <c r="A200" s="70">
        <v>13.3</v>
      </c>
      <c r="B200" s="104" t="s">
        <v>343</v>
      </c>
      <c r="C200" s="105"/>
      <c r="D200" s="106"/>
      <c r="E200" s="107"/>
      <c r="F200" s="108">
        <f t="shared" si="24"/>
        <v>0</v>
      </c>
      <c r="G200" s="72"/>
    </row>
    <row r="201" spans="1:25" ht="13" hidden="1">
      <c r="A201" s="70">
        <v>13.4</v>
      </c>
      <c r="B201" s="104" t="s">
        <v>344</v>
      </c>
      <c r="C201" s="105"/>
      <c r="D201" s="106"/>
      <c r="E201" s="107"/>
      <c r="F201" s="108">
        <f t="shared" si="24"/>
        <v>0</v>
      </c>
      <c r="G201" s="72"/>
    </row>
    <row r="202" spans="1:25" ht="13" hidden="1">
      <c r="A202" s="70" t="s">
        <v>345</v>
      </c>
      <c r="B202" s="104" t="s">
        <v>346</v>
      </c>
      <c r="C202" s="105"/>
      <c r="D202" s="106"/>
      <c r="E202" s="107"/>
      <c r="F202" s="108">
        <f t="shared" si="24"/>
        <v>0</v>
      </c>
      <c r="G202" s="72"/>
    </row>
    <row r="203" spans="1:25" ht="13" hidden="1">
      <c r="A203" s="70" t="s">
        <v>347</v>
      </c>
      <c r="B203" s="104" t="s">
        <v>348</v>
      </c>
      <c r="C203" s="105"/>
      <c r="D203" s="106"/>
      <c r="E203" s="107"/>
      <c r="F203" s="108">
        <f t="shared" si="24"/>
        <v>0</v>
      </c>
      <c r="G203" s="72"/>
    </row>
    <row r="204" spans="1:25" ht="409.5" hidden="1">
      <c r="A204" s="70" t="s">
        <v>349</v>
      </c>
      <c r="B204" s="104" t="s">
        <v>350</v>
      </c>
      <c r="C204" s="105"/>
      <c r="D204" s="106"/>
      <c r="E204" s="107"/>
      <c r="F204" s="108">
        <f t="shared" si="24"/>
        <v>0</v>
      </c>
      <c r="G204" s="72"/>
      <c r="L204" s="25"/>
      <c r="S204" s="25" t="s">
        <v>351</v>
      </c>
      <c r="Y204" s="25" t="s">
        <v>352</v>
      </c>
    </row>
    <row r="205" spans="1:25" ht="344.25" hidden="1" customHeight="1">
      <c r="A205" s="70" t="s">
        <v>353</v>
      </c>
      <c r="B205" s="104" t="s">
        <v>354</v>
      </c>
      <c r="C205" s="105"/>
      <c r="D205" s="106"/>
      <c r="E205" s="107"/>
      <c r="F205" s="108">
        <f t="shared" si="24"/>
        <v>0</v>
      </c>
      <c r="G205" s="72"/>
      <c r="L205" s="25"/>
      <c r="S205" s="25"/>
      <c r="Y205" s="25"/>
    </row>
    <row r="206" spans="1:25" ht="49.5" customHeight="1">
      <c r="A206" s="70" t="s">
        <v>355</v>
      </c>
      <c r="B206" s="116" t="s">
        <v>216</v>
      </c>
      <c r="C206" s="105" t="s">
        <v>178</v>
      </c>
      <c r="D206" s="106">
        <v>20</v>
      </c>
      <c r="E206" s="107">
        <v>26.64</v>
      </c>
      <c r="F206" s="108">
        <f t="shared" si="24"/>
        <v>532.79999999999995</v>
      </c>
      <c r="G206" s="72"/>
      <c r="H206" s="1">
        <f>ROUND(E206-(E206/1.35),2)</f>
        <v>6.91</v>
      </c>
      <c r="I206" s="7">
        <f>E206-H206</f>
        <v>19.73</v>
      </c>
      <c r="J206" s="8">
        <f>ROUND(I206/1.13,2)</f>
        <v>17.46</v>
      </c>
      <c r="K206" s="7">
        <f>I206-J206</f>
        <v>2.2699999999999996</v>
      </c>
      <c r="L206" s="7">
        <f>H206+J206+K206</f>
        <v>26.64</v>
      </c>
      <c r="S206" s="25"/>
      <c r="Y206" s="25"/>
    </row>
    <row r="207" spans="1:25" ht="13" hidden="1">
      <c r="A207" s="70" t="s">
        <v>356</v>
      </c>
      <c r="B207" s="104" t="s">
        <v>357</v>
      </c>
      <c r="C207" s="105"/>
      <c r="D207" s="106"/>
      <c r="E207" s="107"/>
      <c r="F207" s="108">
        <f t="shared" si="24"/>
        <v>0</v>
      </c>
      <c r="G207" s="72"/>
    </row>
    <row r="208" spans="1:25" ht="13" hidden="1">
      <c r="A208" s="70" t="s">
        <v>358</v>
      </c>
      <c r="B208" s="104" t="s">
        <v>359</v>
      </c>
      <c r="C208" s="105"/>
      <c r="D208" s="106"/>
      <c r="E208" s="107"/>
      <c r="F208" s="108">
        <f t="shared" si="24"/>
        <v>0</v>
      </c>
      <c r="G208" s="72"/>
    </row>
    <row r="209" spans="1:28" ht="13" hidden="1">
      <c r="A209" s="70" t="s">
        <v>360</v>
      </c>
      <c r="B209" s="104" t="s">
        <v>361</v>
      </c>
      <c r="C209" s="105"/>
      <c r="D209" s="106"/>
      <c r="E209" s="107"/>
      <c r="F209" s="108">
        <f t="shared" si="24"/>
        <v>0</v>
      </c>
      <c r="G209" s="72"/>
    </row>
    <row r="210" spans="1:28" ht="409.5" hidden="1">
      <c r="A210" s="70" t="s">
        <v>362</v>
      </c>
      <c r="B210" s="104" t="s">
        <v>363</v>
      </c>
      <c r="C210" s="105"/>
      <c r="D210" s="106"/>
      <c r="E210" s="107"/>
      <c r="F210" s="108">
        <f t="shared" si="24"/>
        <v>0</v>
      </c>
      <c r="G210" s="72"/>
      <c r="AB210" s="25" t="s">
        <v>364</v>
      </c>
    </row>
    <row r="211" spans="1:28" ht="13" hidden="1">
      <c r="A211" s="70" t="s">
        <v>365</v>
      </c>
      <c r="B211" s="104" t="s">
        <v>366</v>
      </c>
      <c r="C211" s="105"/>
      <c r="D211" s="106"/>
      <c r="E211" s="107"/>
      <c r="F211" s="108">
        <f t="shared" si="24"/>
        <v>0</v>
      </c>
      <c r="G211" s="72"/>
    </row>
    <row r="212" spans="1:28" ht="13.5" thickBot="1">
      <c r="A212" s="70"/>
      <c r="B212" s="104"/>
      <c r="C212" s="105"/>
      <c r="D212" s="106"/>
      <c r="E212" s="107"/>
      <c r="F212" s="108"/>
      <c r="G212" s="72"/>
    </row>
    <row r="213" spans="1:28" ht="20.25" customHeight="1" thickTop="1">
      <c r="A213" s="71">
        <v>14</v>
      </c>
      <c r="B213" s="175" t="s">
        <v>53</v>
      </c>
      <c r="C213" s="176"/>
      <c r="D213" s="176"/>
      <c r="E213" s="176"/>
      <c r="F213" s="177"/>
      <c r="G213" s="6">
        <f>ROUND(SUM(F214:F243),2)</f>
        <v>33079.81</v>
      </c>
      <c r="I213" s="7"/>
      <c r="J213" s="7"/>
    </row>
    <row r="214" spans="1:28" ht="26.25" hidden="1" customHeight="1">
      <c r="A214" s="70">
        <v>14</v>
      </c>
      <c r="B214" s="104" t="s">
        <v>53</v>
      </c>
      <c r="C214" s="105"/>
      <c r="D214" s="106"/>
      <c r="E214" s="107"/>
      <c r="F214" s="108"/>
      <c r="G214" s="72"/>
      <c r="I214" s="7"/>
      <c r="J214" s="7"/>
    </row>
    <row r="215" spans="1:28" ht="13" hidden="1">
      <c r="A215" s="70">
        <v>14.2</v>
      </c>
      <c r="B215" s="104" t="s">
        <v>367</v>
      </c>
      <c r="C215" s="105"/>
      <c r="D215" s="106"/>
      <c r="E215" s="107"/>
      <c r="F215" s="108">
        <f t="shared" ref="F215:F229" si="26">ROUND(D215*E215,2)</f>
        <v>0</v>
      </c>
      <c r="G215" s="72"/>
      <c r="I215" s="7"/>
      <c r="J215" s="7"/>
    </row>
    <row r="216" spans="1:28" ht="13" hidden="1">
      <c r="A216" s="70">
        <v>14.3</v>
      </c>
      <c r="B216" s="104" t="s">
        <v>368</v>
      </c>
      <c r="C216" s="105"/>
      <c r="D216" s="106"/>
      <c r="E216" s="107"/>
      <c r="F216" s="108">
        <f t="shared" si="26"/>
        <v>0</v>
      </c>
      <c r="G216" s="72"/>
      <c r="I216" s="7"/>
    </row>
    <row r="217" spans="1:28" ht="13" hidden="1">
      <c r="A217" s="70">
        <v>14.4</v>
      </c>
      <c r="B217" s="104" t="s">
        <v>369</v>
      </c>
      <c r="C217" s="105"/>
      <c r="D217" s="106"/>
      <c r="E217" s="107"/>
      <c r="F217" s="108">
        <f t="shared" si="26"/>
        <v>0</v>
      </c>
      <c r="G217" s="72"/>
    </row>
    <row r="218" spans="1:28" ht="13" hidden="1">
      <c r="A218" s="70">
        <v>14.5</v>
      </c>
      <c r="B218" s="104" t="s">
        <v>370</v>
      </c>
      <c r="C218" s="105"/>
      <c r="D218" s="106"/>
      <c r="E218" s="107"/>
      <c r="F218" s="108">
        <f t="shared" si="26"/>
        <v>0</v>
      </c>
      <c r="G218" s="72"/>
    </row>
    <row r="219" spans="1:28" ht="25" hidden="1">
      <c r="A219" s="70">
        <v>14.6</v>
      </c>
      <c r="B219" s="104" t="s">
        <v>371</v>
      </c>
      <c r="C219" s="105"/>
      <c r="D219" s="106"/>
      <c r="E219" s="107"/>
      <c r="F219" s="108">
        <f t="shared" si="26"/>
        <v>0</v>
      </c>
      <c r="G219" s="72"/>
      <c r="K219" s="25"/>
    </row>
    <row r="220" spans="1:28" ht="25" hidden="1">
      <c r="A220" s="70">
        <v>14.7</v>
      </c>
      <c r="B220" s="104" t="s">
        <v>372</v>
      </c>
      <c r="C220" s="105"/>
      <c r="D220" s="106"/>
      <c r="E220" s="107"/>
      <c r="F220" s="108">
        <f t="shared" si="26"/>
        <v>0</v>
      </c>
      <c r="G220" s="72"/>
    </row>
    <row r="221" spans="1:28" ht="13" hidden="1">
      <c r="A221" s="70">
        <v>14.8</v>
      </c>
      <c r="B221" s="104" t="s">
        <v>373</v>
      </c>
      <c r="C221" s="105"/>
      <c r="D221" s="106"/>
      <c r="E221" s="107"/>
      <c r="F221" s="108">
        <f t="shared" si="26"/>
        <v>0</v>
      </c>
      <c r="G221" s="72"/>
    </row>
    <row r="222" spans="1:28" ht="317.25" hidden="1" customHeight="1">
      <c r="A222" s="70" t="s">
        <v>374</v>
      </c>
      <c r="B222" s="104" t="s">
        <v>375</v>
      </c>
      <c r="C222" s="105"/>
      <c r="D222" s="106"/>
      <c r="E222" s="107"/>
      <c r="F222" s="108">
        <f t="shared" si="26"/>
        <v>0</v>
      </c>
      <c r="G222" s="72"/>
    </row>
    <row r="223" spans="1:28" ht="203.25" hidden="1" customHeight="1">
      <c r="A223" s="70" t="s">
        <v>376</v>
      </c>
      <c r="B223" s="104" t="s">
        <v>377</v>
      </c>
      <c r="C223" s="105"/>
      <c r="D223" s="106"/>
      <c r="E223" s="107"/>
      <c r="F223" s="108">
        <f t="shared" si="26"/>
        <v>0</v>
      </c>
      <c r="G223" s="72"/>
    </row>
    <row r="224" spans="1:28" ht="13" hidden="1">
      <c r="A224" s="70" t="s">
        <v>378</v>
      </c>
      <c r="B224" s="104" t="s">
        <v>379</v>
      </c>
      <c r="C224" s="105"/>
      <c r="D224" s="106"/>
      <c r="E224" s="107"/>
      <c r="F224" s="108">
        <f t="shared" si="26"/>
        <v>0</v>
      </c>
      <c r="G224" s="72"/>
    </row>
    <row r="225" spans="1:19" ht="13" hidden="1">
      <c r="A225" s="70" t="s">
        <v>380</v>
      </c>
      <c r="B225" s="104" t="s">
        <v>381</v>
      </c>
      <c r="C225" s="105"/>
      <c r="D225" s="106"/>
      <c r="E225" s="107"/>
      <c r="F225" s="108">
        <f t="shared" si="26"/>
        <v>0</v>
      </c>
      <c r="G225" s="72"/>
    </row>
    <row r="226" spans="1:19" ht="13" hidden="1">
      <c r="A226" s="70" t="s">
        <v>382</v>
      </c>
      <c r="B226" s="104" t="s">
        <v>383</v>
      </c>
      <c r="C226" s="105"/>
      <c r="D226" s="106"/>
      <c r="E226" s="107"/>
      <c r="F226" s="108">
        <f t="shared" si="26"/>
        <v>0</v>
      </c>
      <c r="G226" s="72"/>
    </row>
    <row r="227" spans="1:19" ht="13" hidden="1">
      <c r="A227" s="70" t="s">
        <v>384</v>
      </c>
      <c r="B227" s="104" t="s">
        <v>385</v>
      </c>
      <c r="C227" s="105"/>
      <c r="D227" s="106"/>
      <c r="E227" s="107"/>
      <c r="F227" s="108">
        <f t="shared" si="26"/>
        <v>0</v>
      </c>
      <c r="G227" s="72"/>
    </row>
    <row r="228" spans="1:19" ht="13" hidden="1">
      <c r="A228" s="70" t="s">
        <v>386</v>
      </c>
      <c r="B228" s="104" t="s">
        <v>387</v>
      </c>
      <c r="C228" s="105"/>
      <c r="D228" s="106"/>
      <c r="E228" s="107"/>
      <c r="F228" s="108">
        <f t="shared" si="26"/>
        <v>0</v>
      </c>
      <c r="G228" s="72"/>
    </row>
    <row r="229" spans="1:19" ht="13" hidden="1">
      <c r="A229" s="70" t="s">
        <v>388</v>
      </c>
      <c r="B229" s="104" t="s">
        <v>389</v>
      </c>
      <c r="C229" s="105"/>
      <c r="D229" s="106"/>
      <c r="E229" s="107"/>
      <c r="F229" s="108">
        <f t="shared" si="26"/>
        <v>0</v>
      </c>
      <c r="G229" s="72"/>
    </row>
    <row r="230" spans="1:19" s="62" customFormat="1" ht="13" hidden="1">
      <c r="A230" s="131" t="s">
        <v>91</v>
      </c>
      <c r="B230" s="178" t="s">
        <v>390</v>
      </c>
      <c r="C230" s="178"/>
      <c r="D230" s="178"/>
      <c r="E230" s="178"/>
      <c r="F230" s="178"/>
      <c r="G230" s="132"/>
      <c r="H230" s="1"/>
      <c r="I230" s="1"/>
    </row>
    <row r="231" spans="1:19" s="62" customFormat="1" ht="172.5" customHeight="1">
      <c r="A231" s="133"/>
      <c r="B231" s="134" t="s">
        <v>391</v>
      </c>
      <c r="C231" s="110" t="s">
        <v>15</v>
      </c>
      <c r="D231" s="135">
        <v>140</v>
      </c>
      <c r="E231" s="136">
        <v>117.99</v>
      </c>
      <c r="F231" s="137">
        <f>E231*D231</f>
        <v>16518.599999999999</v>
      </c>
      <c r="G231" s="132"/>
      <c r="H231" s="1"/>
      <c r="I231" s="1"/>
      <c r="J231" s="63"/>
      <c r="K231" s="63"/>
    </row>
    <row r="232" spans="1:19" s="62" customFormat="1" ht="16.5" customHeight="1">
      <c r="A232" s="110"/>
      <c r="B232" s="120" t="s">
        <v>57</v>
      </c>
      <c r="C232" s="110" t="s">
        <v>15</v>
      </c>
      <c r="D232" s="138">
        <v>250</v>
      </c>
      <c r="E232" s="113">
        <v>7.87</v>
      </c>
      <c r="F232" s="113">
        <f>E232*D232</f>
        <v>1967.5</v>
      </c>
      <c r="G232" s="26"/>
      <c r="H232" s="1">
        <f t="shared" ref="H232:H240" si="27">ROUND(E232-(E232/1.35),2)</f>
        <v>2.04</v>
      </c>
      <c r="I232" s="7">
        <f t="shared" ref="I232:I240" si="28">E232-H232</f>
        <v>5.83</v>
      </c>
      <c r="J232" s="64"/>
    </row>
    <row r="233" spans="1:19" ht="37.5">
      <c r="A233" s="77">
        <v>14.2</v>
      </c>
      <c r="B233" s="116" t="s">
        <v>392</v>
      </c>
      <c r="C233" s="110" t="s">
        <v>15</v>
      </c>
      <c r="D233" s="138">
        <v>32</v>
      </c>
      <c r="E233" s="113">
        <v>57.69</v>
      </c>
      <c r="F233" s="113">
        <f t="shared" ref="F233" si="29">E233*D233</f>
        <v>1846.08</v>
      </c>
      <c r="G233" s="72"/>
      <c r="H233" s="1">
        <f t="shared" si="27"/>
        <v>14.96</v>
      </c>
      <c r="I233" s="7">
        <f t="shared" si="28"/>
        <v>42.73</v>
      </c>
      <c r="J233" s="8">
        <f t="shared" ref="J233:J240" si="30">ROUND(I233/1.13,2)</f>
        <v>37.81</v>
      </c>
      <c r="K233" s="7">
        <f t="shared" ref="K233:K240" si="31">I233-J233</f>
        <v>4.9199999999999946</v>
      </c>
      <c r="L233" s="7">
        <f t="shared" ref="L233:L240" si="32">H233+J233+K233</f>
        <v>57.69</v>
      </c>
    </row>
    <row r="234" spans="1:19" ht="25">
      <c r="A234" s="77">
        <v>14.3</v>
      </c>
      <c r="B234" s="139" t="s">
        <v>59</v>
      </c>
      <c r="C234" s="110" t="s">
        <v>15</v>
      </c>
      <c r="D234" s="138">
        <f>82.71+53.71+12.25</f>
        <v>148.66999999999999</v>
      </c>
      <c r="E234" s="113">
        <v>36.549999999999997</v>
      </c>
      <c r="F234" s="140">
        <f>D234*E234</f>
        <v>5433.8884999999991</v>
      </c>
      <c r="G234" s="72"/>
      <c r="H234" s="1">
        <f t="shared" si="27"/>
        <v>9.48</v>
      </c>
      <c r="I234" s="7">
        <f t="shared" si="28"/>
        <v>27.069999999999997</v>
      </c>
      <c r="J234" s="8">
        <f t="shared" si="30"/>
        <v>23.96</v>
      </c>
      <c r="K234" s="7">
        <f t="shared" si="31"/>
        <v>3.1099999999999959</v>
      </c>
      <c r="L234" s="7">
        <f t="shared" si="32"/>
        <v>36.549999999999997</v>
      </c>
      <c r="M234" s="113"/>
      <c r="N234" s="113"/>
      <c r="O234" s="113"/>
      <c r="P234" s="27"/>
      <c r="Q234" s="27"/>
      <c r="R234" s="27"/>
      <c r="S234" s="27"/>
    </row>
    <row r="235" spans="1:19" ht="25">
      <c r="A235" s="77">
        <v>14.4</v>
      </c>
      <c r="B235" s="120" t="s">
        <v>60</v>
      </c>
      <c r="C235" s="110" t="s">
        <v>21</v>
      </c>
      <c r="D235" s="135">
        <v>1</v>
      </c>
      <c r="E235" s="113">
        <v>665.74</v>
      </c>
      <c r="F235" s="140">
        <f t="shared" ref="F235:F237" si="33">D235*E235</f>
        <v>665.74</v>
      </c>
      <c r="G235" s="72"/>
      <c r="H235" s="1">
        <f t="shared" si="27"/>
        <v>172.6</v>
      </c>
      <c r="I235" s="7">
        <f t="shared" si="28"/>
        <v>493.14</v>
      </c>
      <c r="J235" s="8">
        <f t="shared" si="30"/>
        <v>436.41</v>
      </c>
      <c r="K235" s="7">
        <f t="shared" si="31"/>
        <v>56.729999999999961</v>
      </c>
      <c r="L235" s="7">
        <f t="shared" si="32"/>
        <v>665.74</v>
      </c>
      <c r="M235" s="113"/>
      <c r="N235" s="113"/>
      <c r="O235" s="113"/>
      <c r="P235" s="27"/>
      <c r="Q235" s="27"/>
      <c r="R235" s="27"/>
      <c r="S235" s="27"/>
    </row>
    <row r="236" spans="1:19" ht="25">
      <c r="A236" s="77">
        <v>14.5</v>
      </c>
      <c r="B236" s="120" t="s">
        <v>61</v>
      </c>
      <c r="C236" s="110" t="s">
        <v>21</v>
      </c>
      <c r="D236" s="135">
        <v>1</v>
      </c>
      <c r="E236" s="113">
        <v>2101.6</v>
      </c>
      <c r="F236" s="140">
        <f t="shared" si="33"/>
        <v>2101.6</v>
      </c>
      <c r="G236" s="72"/>
      <c r="H236" s="1">
        <f t="shared" si="27"/>
        <v>544.86</v>
      </c>
      <c r="I236" s="7">
        <f t="shared" si="28"/>
        <v>1556.7399999999998</v>
      </c>
      <c r="J236" s="8">
        <f t="shared" si="30"/>
        <v>1377.65</v>
      </c>
      <c r="K236" s="7">
        <f t="shared" si="31"/>
        <v>179.08999999999969</v>
      </c>
      <c r="L236" s="7">
        <f t="shared" si="32"/>
        <v>2101.6</v>
      </c>
      <c r="M236" s="113"/>
      <c r="N236" s="113"/>
      <c r="O236" s="113"/>
      <c r="P236" s="27"/>
      <c r="Q236" s="27"/>
      <c r="R236" s="27"/>
      <c r="S236" s="27"/>
    </row>
    <row r="237" spans="1:19" ht="25">
      <c r="A237" s="141">
        <v>14.6</v>
      </c>
      <c r="B237" s="116" t="s">
        <v>62</v>
      </c>
      <c r="C237" s="109" t="s">
        <v>63</v>
      </c>
      <c r="D237" s="142">
        <v>20</v>
      </c>
      <c r="E237" s="108">
        <v>11.12</v>
      </c>
      <c r="F237" s="140">
        <f t="shared" si="33"/>
        <v>222.39999999999998</v>
      </c>
      <c r="G237" s="72"/>
      <c r="H237" s="1">
        <f t="shared" si="27"/>
        <v>2.88</v>
      </c>
      <c r="I237" s="7">
        <f t="shared" si="28"/>
        <v>8.2399999999999984</v>
      </c>
      <c r="J237" s="8">
        <f t="shared" si="30"/>
        <v>7.29</v>
      </c>
      <c r="K237" s="7">
        <f t="shared" si="31"/>
        <v>0.9499999999999984</v>
      </c>
      <c r="L237" s="7">
        <f t="shared" si="32"/>
        <v>11.119999999999997</v>
      </c>
      <c r="M237" s="113"/>
      <c r="N237" s="113"/>
      <c r="O237" s="113"/>
      <c r="P237" s="27"/>
      <c r="Q237" s="27"/>
      <c r="R237" s="27"/>
      <c r="S237" s="27"/>
    </row>
    <row r="238" spans="1:19" ht="13">
      <c r="A238" s="141">
        <v>14.7</v>
      </c>
      <c r="B238" s="116" t="s">
        <v>54</v>
      </c>
      <c r="C238" s="109" t="s">
        <v>15</v>
      </c>
      <c r="D238" s="142">
        <v>1</v>
      </c>
      <c r="E238" s="108">
        <v>366.86</v>
      </c>
      <c r="F238" s="108">
        <f t="shared" ref="F238:F240" si="34">ROUND(D238*E238,2)</f>
        <v>366.86</v>
      </c>
      <c r="G238" s="72"/>
      <c r="H238" s="1">
        <f t="shared" si="27"/>
        <v>95.11</v>
      </c>
      <c r="I238" s="7">
        <f t="shared" si="28"/>
        <v>271.75</v>
      </c>
      <c r="J238" s="8">
        <f t="shared" si="30"/>
        <v>240.49</v>
      </c>
      <c r="K238" s="7">
        <f t="shared" si="31"/>
        <v>31.259999999999991</v>
      </c>
      <c r="L238" s="7">
        <f t="shared" si="32"/>
        <v>366.86</v>
      </c>
      <c r="M238" s="113"/>
      <c r="N238" s="113"/>
      <c r="O238" s="113"/>
      <c r="P238" s="27"/>
      <c r="Q238" s="27"/>
      <c r="R238" s="27"/>
      <c r="S238" s="27"/>
    </row>
    <row r="239" spans="1:19" ht="13">
      <c r="A239" s="141">
        <v>14.8</v>
      </c>
      <c r="B239" s="116" t="s">
        <v>55</v>
      </c>
      <c r="C239" s="109" t="s">
        <v>15</v>
      </c>
      <c r="D239" s="142">
        <v>1</v>
      </c>
      <c r="E239" s="108">
        <v>1042.31</v>
      </c>
      <c r="F239" s="108">
        <f t="shared" si="34"/>
        <v>1042.31</v>
      </c>
      <c r="G239" s="72"/>
      <c r="H239" s="1">
        <f t="shared" si="27"/>
        <v>270.23</v>
      </c>
      <c r="I239" s="7">
        <f t="shared" si="28"/>
        <v>772.07999999999993</v>
      </c>
      <c r="J239" s="8">
        <f t="shared" si="30"/>
        <v>683.26</v>
      </c>
      <c r="K239" s="7">
        <f t="shared" si="31"/>
        <v>88.819999999999936</v>
      </c>
      <c r="L239" s="7">
        <f t="shared" si="32"/>
        <v>1042.31</v>
      </c>
      <c r="M239" s="113"/>
      <c r="N239" s="113"/>
      <c r="O239" s="113"/>
      <c r="P239" s="27"/>
      <c r="Q239" s="27"/>
      <c r="R239" s="27"/>
      <c r="S239" s="27"/>
    </row>
    <row r="240" spans="1:19" ht="13">
      <c r="A240" s="141">
        <v>14.9</v>
      </c>
      <c r="B240" s="116" t="s">
        <v>56</v>
      </c>
      <c r="C240" s="105" t="s">
        <v>21</v>
      </c>
      <c r="D240" s="142">
        <v>1</v>
      </c>
      <c r="E240" s="107">
        <v>571.34</v>
      </c>
      <c r="F240" s="108">
        <f t="shared" si="34"/>
        <v>571.34</v>
      </c>
      <c r="G240" s="72"/>
      <c r="H240" s="1">
        <f t="shared" si="27"/>
        <v>148.13</v>
      </c>
      <c r="I240" s="7">
        <f t="shared" si="28"/>
        <v>423.21000000000004</v>
      </c>
      <c r="J240" s="8">
        <f t="shared" si="30"/>
        <v>374.52</v>
      </c>
      <c r="K240" s="7">
        <f t="shared" si="31"/>
        <v>48.690000000000055</v>
      </c>
      <c r="L240" s="7">
        <f t="shared" si="32"/>
        <v>571.34</v>
      </c>
      <c r="M240" s="113"/>
      <c r="N240" s="113"/>
      <c r="O240" s="113"/>
      <c r="P240" s="27"/>
      <c r="Q240" s="27"/>
      <c r="R240" s="27"/>
      <c r="S240" s="27"/>
    </row>
    <row r="241" spans="1:19" s="62" customFormat="1" ht="109.5" hidden="1" customHeight="1">
      <c r="A241" s="110"/>
      <c r="B241" s="117" t="s">
        <v>393</v>
      </c>
      <c r="C241" s="109" t="s">
        <v>63</v>
      </c>
      <c r="D241" s="106">
        <v>33</v>
      </c>
      <c r="E241" s="113">
        <v>1638.81</v>
      </c>
      <c r="F241" s="113"/>
      <c r="G241" s="72"/>
      <c r="H241" s="1"/>
      <c r="I241" s="7"/>
    </row>
    <row r="242" spans="1:19" s="62" customFormat="1" ht="28.5" customHeight="1">
      <c r="A242" s="110"/>
      <c r="B242" s="117" t="s">
        <v>394</v>
      </c>
      <c r="C242" s="122" t="s">
        <v>395</v>
      </c>
      <c r="D242" s="106">
        <v>1</v>
      </c>
      <c r="E242" s="113">
        <v>2343.4899999999998</v>
      </c>
      <c r="F242" s="113">
        <f t="shared" ref="F242" si="35">E242*D242</f>
        <v>2343.4899999999998</v>
      </c>
      <c r="G242" s="72"/>
      <c r="H242" s="1"/>
      <c r="I242" s="7"/>
    </row>
    <row r="243" spans="1:19" ht="13.5" thickBot="1">
      <c r="A243" s="70"/>
      <c r="B243" s="104"/>
      <c r="C243" s="105"/>
      <c r="D243" s="106"/>
      <c r="E243" s="107"/>
      <c r="F243" s="108"/>
      <c r="G243" s="72"/>
      <c r="J243" s="28"/>
      <c r="K243" s="29"/>
      <c r="L243" s="30"/>
      <c r="M243" s="113"/>
      <c r="N243" s="113"/>
      <c r="O243" s="113"/>
      <c r="P243" s="27"/>
      <c r="Q243" s="27"/>
      <c r="R243" s="27"/>
      <c r="S243" s="27"/>
    </row>
    <row r="244" spans="1:19" ht="15" hidden="1" customHeight="1" thickTop="1" thickBot="1">
      <c r="A244" s="71">
        <v>15</v>
      </c>
      <c r="B244" s="175" t="s">
        <v>396</v>
      </c>
      <c r="C244" s="176"/>
      <c r="D244" s="176"/>
      <c r="E244" s="176"/>
      <c r="F244" s="177"/>
      <c r="G244" s="6">
        <f>ROUND(SUM(F245:F247),2)</f>
        <v>0</v>
      </c>
      <c r="J244" s="28"/>
      <c r="K244" s="29"/>
      <c r="L244" s="30"/>
      <c r="M244" s="113"/>
      <c r="N244" s="113"/>
      <c r="O244" s="113"/>
      <c r="P244" s="31"/>
      <c r="Q244" s="31"/>
      <c r="R244" s="32"/>
      <c r="S244" s="32"/>
    </row>
    <row r="245" spans="1:19" ht="15" hidden="1" customHeight="1">
      <c r="A245" s="70">
        <v>15</v>
      </c>
      <c r="B245" s="104" t="s">
        <v>396</v>
      </c>
      <c r="C245" s="105"/>
      <c r="D245" s="106"/>
      <c r="E245" s="107"/>
      <c r="F245" s="108"/>
      <c r="G245" s="72"/>
      <c r="J245" s="33"/>
      <c r="K245" s="34"/>
      <c r="L245" s="35"/>
      <c r="M245" s="113"/>
      <c r="N245" s="113"/>
      <c r="O245" s="113"/>
    </row>
    <row r="246" spans="1:19" ht="165.75" hidden="1" customHeight="1">
      <c r="A246" s="70">
        <v>15.5</v>
      </c>
      <c r="B246" s="104" t="s">
        <v>397</v>
      </c>
      <c r="C246" s="105"/>
      <c r="D246" s="106"/>
      <c r="E246" s="107"/>
      <c r="F246" s="108"/>
      <c r="G246" s="72"/>
      <c r="J246" s="36"/>
      <c r="K246" s="29"/>
      <c r="L246" s="30"/>
      <c r="M246" s="113"/>
      <c r="N246" s="113"/>
      <c r="O246" s="113"/>
    </row>
    <row r="247" spans="1:19" ht="36" hidden="1" customHeight="1">
      <c r="A247" s="70">
        <v>15.6</v>
      </c>
      <c r="B247" s="104" t="s">
        <v>398</v>
      </c>
      <c r="C247" s="105"/>
      <c r="D247" s="106"/>
      <c r="E247" s="107"/>
      <c r="F247" s="108"/>
      <c r="G247" s="72"/>
      <c r="J247" s="36"/>
      <c r="K247" s="29"/>
      <c r="L247" s="30"/>
      <c r="M247" s="113"/>
      <c r="N247" s="113"/>
      <c r="O247" s="113"/>
    </row>
    <row r="248" spans="1:19" ht="13.5" hidden="1" thickBot="1">
      <c r="A248" s="70"/>
      <c r="B248" s="104"/>
      <c r="C248" s="105"/>
      <c r="D248" s="106"/>
      <c r="E248" s="107"/>
      <c r="F248" s="108"/>
      <c r="G248" s="72"/>
      <c r="J248" s="36"/>
      <c r="K248" s="29"/>
      <c r="L248" s="30"/>
      <c r="M248" s="113"/>
      <c r="N248" s="113"/>
      <c r="O248" s="113"/>
    </row>
    <row r="249" spans="1:19" ht="15" customHeight="1" thickTop="1" thickBot="1">
      <c r="A249" s="71">
        <v>16</v>
      </c>
      <c r="B249" s="175" t="s">
        <v>64</v>
      </c>
      <c r="C249" s="176"/>
      <c r="D249" s="176"/>
      <c r="E249" s="176"/>
      <c r="F249" s="177"/>
      <c r="G249" s="6">
        <f>ROUND(SUM(F250:F281),2)</f>
        <v>106200</v>
      </c>
      <c r="I249" s="7"/>
      <c r="J249" s="7"/>
      <c r="K249" s="37"/>
      <c r="L249" s="38"/>
      <c r="M249" s="113"/>
      <c r="N249" s="113"/>
      <c r="O249" s="113"/>
      <c r="R249" s="27"/>
    </row>
    <row r="250" spans="1:19" s="8" customFormat="1" ht="13" hidden="1">
      <c r="A250" s="76">
        <v>16.2</v>
      </c>
      <c r="B250" s="143" t="s">
        <v>399</v>
      </c>
      <c r="C250" s="144"/>
      <c r="D250" s="125"/>
      <c r="E250" s="145"/>
      <c r="F250" s="127">
        <f t="shared" ref="F250:F281" si="36">ROUND(D250*E250,2)</f>
        <v>0</v>
      </c>
      <c r="G250" s="78"/>
      <c r="I250" s="39"/>
      <c r="J250" s="39"/>
    </row>
    <row r="251" spans="1:19" s="8" customFormat="1" ht="25" hidden="1">
      <c r="A251" s="76"/>
      <c r="B251" s="143" t="s">
        <v>400</v>
      </c>
      <c r="C251" s="144"/>
      <c r="D251" s="125"/>
      <c r="E251" s="145"/>
      <c r="F251" s="127">
        <f t="shared" si="36"/>
        <v>0</v>
      </c>
      <c r="G251" s="40"/>
      <c r="I251" s="39"/>
      <c r="J251" s="39"/>
    </row>
    <row r="252" spans="1:19" s="8" customFormat="1" ht="13" hidden="1">
      <c r="A252" s="76"/>
      <c r="B252" s="143" t="s">
        <v>401</v>
      </c>
      <c r="C252" s="144"/>
      <c r="D252" s="125"/>
      <c r="E252" s="145"/>
      <c r="F252" s="127">
        <f t="shared" si="36"/>
        <v>0</v>
      </c>
      <c r="G252" s="40"/>
      <c r="I252" s="39"/>
    </row>
    <row r="253" spans="1:19" ht="13" hidden="1">
      <c r="A253" s="70"/>
      <c r="B253" s="104" t="s">
        <v>402</v>
      </c>
      <c r="C253" s="105"/>
      <c r="D253" s="106"/>
      <c r="E253" s="107"/>
      <c r="F253" s="108">
        <f t="shared" si="36"/>
        <v>0</v>
      </c>
      <c r="G253" s="21"/>
    </row>
    <row r="254" spans="1:19" ht="13" hidden="1">
      <c r="A254" s="70"/>
      <c r="B254" s="104" t="s">
        <v>403</v>
      </c>
      <c r="C254" s="105"/>
      <c r="D254" s="106"/>
      <c r="E254" s="107"/>
      <c r="F254" s="108">
        <f t="shared" si="36"/>
        <v>0</v>
      </c>
      <c r="G254" s="21"/>
    </row>
    <row r="255" spans="1:19" ht="13" hidden="1">
      <c r="A255" s="70"/>
      <c r="B255" s="104" t="s">
        <v>404</v>
      </c>
      <c r="C255" s="105"/>
      <c r="D255" s="106"/>
      <c r="E255" s="107"/>
      <c r="F255" s="108">
        <f t="shared" si="36"/>
        <v>0</v>
      </c>
      <c r="G255" s="21"/>
    </row>
    <row r="256" spans="1:19" ht="13" hidden="1">
      <c r="A256" s="70"/>
      <c r="B256" s="104" t="s">
        <v>405</v>
      </c>
      <c r="C256" s="105"/>
      <c r="D256" s="106"/>
      <c r="E256" s="107"/>
      <c r="F256" s="108">
        <f t="shared" si="36"/>
        <v>0</v>
      </c>
      <c r="G256" s="21"/>
    </row>
    <row r="257" spans="1:7" ht="13" hidden="1">
      <c r="A257" s="70"/>
      <c r="B257" s="104" t="s">
        <v>406</v>
      </c>
      <c r="C257" s="105"/>
      <c r="D257" s="106"/>
      <c r="E257" s="107"/>
      <c r="F257" s="108">
        <f t="shared" si="36"/>
        <v>0</v>
      </c>
      <c r="G257" s="21"/>
    </row>
    <row r="258" spans="1:7" ht="13" hidden="1">
      <c r="A258" s="70"/>
      <c r="B258" s="104" t="s">
        <v>407</v>
      </c>
      <c r="C258" s="105"/>
      <c r="D258" s="106"/>
      <c r="E258" s="107"/>
      <c r="F258" s="108">
        <f t="shared" si="36"/>
        <v>0</v>
      </c>
      <c r="G258" s="21"/>
    </row>
    <row r="259" spans="1:7" ht="13" hidden="1">
      <c r="A259" s="70"/>
      <c r="B259" s="104" t="s">
        <v>408</v>
      </c>
      <c r="C259" s="105"/>
      <c r="D259" s="106"/>
      <c r="E259" s="107"/>
      <c r="F259" s="108">
        <f t="shared" si="36"/>
        <v>0</v>
      </c>
      <c r="G259" s="21"/>
    </row>
    <row r="260" spans="1:7" ht="13" hidden="1">
      <c r="A260" s="70"/>
      <c r="B260" s="104" t="s">
        <v>409</v>
      </c>
      <c r="C260" s="105"/>
      <c r="D260" s="106"/>
      <c r="E260" s="107"/>
      <c r="F260" s="108">
        <f t="shared" si="36"/>
        <v>0</v>
      </c>
      <c r="G260" s="21"/>
    </row>
    <row r="261" spans="1:7" ht="13" hidden="1">
      <c r="A261" s="70"/>
      <c r="B261" s="104" t="s">
        <v>410</v>
      </c>
      <c r="C261" s="105"/>
      <c r="D261" s="106"/>
      <c r="E261" s="107"/>
      <c r="F261" s="108">
        <f t="shared" si="36"/>
        <v>0</v>
      </c>
      <c r="G261" s="21"/>
    </row>
    <row r="262" spans="1:7" ht="13" hidden="1">
      <c r="A262" s="70"/>
      <c r="B262" s="104" t="s">
        <v>411</v>
      </c>
      <c r="C262" s="105"/>
      <c r="D262" s="106"/>
      <c r="E262" s="107"/>
      <c r="F262" s="108">
        <f t="shared" si="36"/>
        <v>0</v>
      </c>
      <c r="G262" s="21"/>
    </row>
    <row r="263" spans="1:7" ht="13" hidden="1">
      <c r="A263" s="70" t="s">
        <v>412</v>
      </c>
      <c r="B263" s="104" t="s">
        <v>413</v>
      </c>
      <c r="C263" s="105"/>
      <c r="D263" s="106"/>
      <c r="E263" s="107"/>
      <c r="F263" s="108">
        <f t="shared" si="36"/>
        <v>0</v>
      </c>
      <c r="G263" s="21"/>
    </row>
    <row r="264" spans="1:7" ht="13" hidden="1">
      <c r="A264" s="70" t="s">
        <v>414</v>
      </c>
      <c r="B264" s="104" t="s">
        <v>415</v>
      </c>
      <c r="C264" s="105"/>
      <c r="D264" s="106"/>
      <c r="E264" s="107"/>
      <c r="F264" s="108">
        <f t="shared" si="36"/>
        <v>0</v>
      </c>
      <c r="G264" s="21"/>
    </row>
    <row r="265" spans="1:7" ht="13" hidden="1">
      <c r="A265" s="70" t="s">
        <v>416</v>
      </c>
      <c r="B265" s="104" t="s">
        <v>417</v>
      </c>
      <c r="C265" s="105"/>
      <c r="D265" s="106"/>
      <c r="E265" s="107"/>
      <c r="F265" s="108">
        <f t="shared" si="36"/>
        <v>0</v>
      </c>
      <c r="G265" s="21"/>
    </row>
    <row r="266" spans="1:7" ht="13" hidden="1">
      <c r="A266" s="70" t="s">
        <v>418</v>
      </c>
      <c r="B266" s="104" t="s">
        <v>419</v>
      </c>
      <c r="C266" s="105"/>
      <c r="D266" s="106"/>
      <c r="E266" s="107"/>
      <c r="F266" s="108">
        <f t="shared" si="36"/>
        <v>0</v>
      </c>
      <c r="G266" s="21"/>
    </row>
    <row r="267" spans="1:7" ht="13" hidden="1">
      <c r="A267" s="70" t="s">
        <v>420</v>
      </c>
      <c r="B267" s="104" t="s">
        <v>421</v>
      </c>
      <c r="C267" s="105"/>
      <c r="D267" s="106"/>
      <c r="E267" s="107"/>
      <c r="F267" s="108">
        <f t="shared" si="36"/>
        <v>0</v>
      </c>
      <c r="G267" s="21"/>
    </row>
    <row r="268" spans="1:7" ht="13" hidden="1">
      <c r="A268" s="70" t="s">
        <v>422</v>
      </c>
      <c r="B268" s="104" t="s">
        <v>423</v>
      </c>
      <c r="C268" s="105"/>
      <c r="D268" s="106"/>
      <c r="E268" s="107"/>
      <c r="F268" s="108">
        <f t="shared" si="36"/>
        <v>0</v>
      </c>
      <c r="G268" s="21"/>
    </row>
    <row r="269" spans="1:7" ht="13" hidden="1">
      <c r="A269" s="70" t="s">
        <v>424</v>
      </c>
      <c r="B269" s="104" t="s">
        <v>425</v>
      </c>
      <c r="C269" s="105"/>
      <c r="D269" s="106"/>
      <c r="E269" s="107"/>
      <c r="F269" s="108">
        <f t="shared" si="36"/>
        <v>0</v>
      </c>
      <c r="G269" s="21"/>
    </row>
    <row r="270" spans="1:7" ht="13" hidden="1">
      <c r="A270" s="70" t="s">
        <v>426</v>
      </c>
      <c r="B270" s="104" t="s">
        <v>427</v>
      </c>
      <c r="C270" s="105"/>
      <c r="D270" s="106"/>
      <c r="E270" s="107"/>
      <c r="F270" s="108">
        <f t="shared" si="36"/>
        <v>0</v>
      </c>
      <c r="G270" s="21"/>
    </row>
    <row r="271" spans="1:7" ht="13" hidden="1">
      <c r="A271" s="70" t="s">
        <v>428</v>
      </c>
      <c r="B271" s="104" t="s">
        <v>429</v>
      </c>
      <c r="C271" s="105"/>
      <c r="D271" s="106"/>
      <c r="E271" s="107"/>
      <c r="F271" s="108">
        <f t="shared" si="36"/>
        <v>0</v>
      </c>
      <c r="G271" s="21"/>
    </row>
    <row r="272" spans="1:7" ht="13" hidden="1">
      <c r="A272" s="70" t="s">
        <v>430</v>
      </c>
      <c r="B272" s="104" t="s">
        <v>431</v>
      </c>
      <c r="C272" s="105"/>
      <c r="D272" s="106"/>
      <c r="E272" s="107"/>
      <c r="F272" s="108">
        <f t="shared" si="36"/>
        <v>0</v>
      </c>
      <c r="G272" s="21"/>
    </row>
    <row r="273" spans="1:18" ht="13" hidden="1">
      <c r="A273" s="70" t="s">
        <v>432</v>
      </c>
      <c r="B273" s="104" t="s">
        <v>433</v>
      </c>
      <c r="C273" s="105"/>
      <c r="D273" s="106"/>
      <c r="E273" s="107"/>
      <c r="F273" s="108">
        <f t="shared" si="36"/>
        <v>0</v>
      </c>
      <c r="G273" s="21"/>
    </row>
    <row r="274" spans="1:18" ht="13" hidden="1">
      <c r="A274" s="70" t="s">
        <v>434</v>
      </c>
      <c r="B274" s="104" t="s">
        <v>435</v>
      </c>
      <c r="C274" s="105"/>
      <c r="D274" s="106"/>
      <c r="E274" s="107"/>
      <c r="F274" s="108">
        <f t="shared" si="36"/>
        <v>0</v>
      </c>
      <c r="G274" s="21"/>
    </row>
    <row r="275" spans="1:18" ht="13" hidden="1">
      <c r="A275" s="70" t="s">
        <v>436</v>
      </c>
      <c r="B275" s="104" t="s">
        <v>437</v>
      </c>
      <c r="C275" s="105"/>
      <c r="D275" s="106"/>
      <c r="E275" s="107"/>
      <c r="F275" s="108">
        <f t="shared" si="36"/>
        <v>0</v>
      </c>
      <c r="G275" s="21"/>
    </row>
    <row r="276" spans="1:18" ht="13" hidden="1">
      <c r="A276" s="70" t="s">
        <v>438</v>
      </c>
      <c r="B276" s="104" t="s">
        <v>439</v>
      </c>
      <c r="C276" s="105"/>
      <c r="D276" s="106"/>
      <c r="E276" s="107"/>
      <c r="F276" s="108">
        <f t="shared" si="36"/>
        <v>0</v>
      </c>
      <c r="G276" s="21"/>
    </row>
    <row r="277" spans="1:18" ht="13" hidden="1">
      <c r="A277" s="70" t="s">
        <v>440</v>
      </c>
      <c r="B277" s="104" t="s">
        <v>441</v>
      </c>
      <c r="C277" s="105"/>
      <c r="D277" s="106"/>
      <c r="E277" s="107"/>
      <c r="F277" s="108">
        <f t="shared" si="36"/>
        <v>0</v>
      </c>
      <c r="G277" s="21"/>
    </row>
    <row r="278" spans="1:18" ht="13" hidden="1">
      <c r="A278" s="70" t="s">
        <v>442</v>
      </c>
      <c r="B278" s="104" t="s">
        <v>443</v>
      </c>
      <c r="C278" s="105"/>
      <c r="D278" s="106"/>
      <c r="E278" s="107"/>
      <c r="F278" s="108">
        <f t="shared" si="36"/>
        <v>0</v>
      </c>
      <c r="G278" s="21"/>
    </row>
    <row r="279" spans="1:18" ht="13" hidden="1">
      <c r="A279" s="70" t="s">
        <v>444</v>
      </c>
      <c r="B279" s="104" t="s">
        <v>445</v>
      </c>
      <c r="C279" s="105"/>
      <c r="D279" s="106"/>
      <c r="E279" s="107"/>
      <c r="F279" s="108">
        <f t="shared" si="36"/>
        <v>0</v>
      </c>
      <c r="G279" s="21"/>
    </row>
    <row r="280" spans="1:18" ht="13" hidden="1">
      <c r="A280" s="41" t="s">
        <v>446</v>
      </c>
      <c r="B280" s="1" t="s">
        <v>447</v>
      </c>
      <c r="F280" s="108">
        <f t="shared" si="36"/>
        <v>0</v>
      </c>
      <c r="G280" s="21"/>
    </row>
    <row r="281" spans="1:18" ht="230.25" customHeight="1" thickBot="1">
      <c r="A281" s="70">
        <v>16.3</v>
      </c>
      <c r="B281" s="114" t="s">
        <v>448</v>
      </c>
      <c r="C281" s="105" t="s">
        <v>66</v>
      </c>
      <c r="D281" s="106">
        <v>1</v>
      </c>
      <c r="E281" s="107">
        <v>106200</v>
      </c>
      <c r="F281" s="108">
        <f t="shared" si="36"/>
        <v>106200</v>
      </c>
      <c r="G281" s="72"/>
      <c r="H281" s="1">
        <f>ROUND(E281-(E281/1.35),2)</f>
        <v>27533.33</v>
      </c>
      <c r="I281" s="7">
        <f>E281-H281</f>
        <v>78666.67</v>
      </c>
      <c r="J281" s="8">
        <f>ROUND(I281/1.13,2)</f>
        <v>69616.52</v>
      </c>
      <c r="K281" s="7">
        <f>I281-J281</f>
        <v>9050.1499999999942</v>
      </c>
      <c r="L281" s="7">
        <f>H281+J281+K281</f>
        <v>106200</v>
      </c>
      <c r="P281" s="108"/>
      <c r="R281" s="27"/>
    </row>
    <row r="282" spans="1:18" ht="13.5" thickTop="1">
      <c r="A282" s="71">
        <v>17</v>
      </c>
      <c r="B282" s="175" t="s">
        <v>449</v>
      </c>
      <c r="C282" s="176"/>
      <c r="D282" s="176"/>
      <c r="E282" s="176"/>
      <c r="F282" s="177"/>
      <c r="G282" s="6">
        <f>ROUND(SUM(F284:F288),2)</f>
        <v>14142.8</v>
      </c>
      <c r="I282" s="7"/>
      <c r="J282" s="7"/>
      <c r="R282" s="27"/>
    </row>
    <row r="283" spans="1:18" ht="13">
      <c r="A283" s="77">
        <v>17.100000000000001</v>
      </c>
      <c r="B283" s="116" t="s">
        <v>450</v>
      </c>
      <c r="C283" s="116"/>
      <c r="D283" s="116"/>
      <c r="E283" s="116"/>
      <c r="F283" s="116"/>
      <c r="G283" s="146"/>
      <c r="I283" s="7"/>
      <c r="J283" s="7"/>
    </row>
    <row r="284" spans="1:18" ht="25">
      <c r="A284" s="70" t="s">
        <v>451</v>
      </c>
      <c r="B284" s="116" t="s">
        <v>452</v>
      </c>
      <c r="C284" s="105" t="s">
        <v>15</v>
      </c>
      <c r="D284" s="106">
        <v>180</v>
      </c>
      <c r="E284" s="107">
        <v>32.15</v>
      </c>
      <c r="F284" s="108">
        <f t="shared" ref="F284:F297" si="37">ROUND(D284*E284,2)</f>
        <v>5787</v>
      </c>
      <c r="G284" s="9"/>
      <c r="H284" s="1">
        <f>ROUND(E284-(E284/1.35),2)</f>
        <v>8.34</v>
      </c>
      <c r="I284" s="7">
        <f>E284-H284</f>
        <v>23.81</v>
      </c>
      <c r="J284" s="8">
        <f>ROUND(I284/1.13,2)</f>
        <v>21.07</v>
      </c>
      <c r="K284" s="7">
        <f>I284-J284</f>
        <v>2.7399999999999984</v>
      </c>
      <c r="L284" s="7">
        <f>H284+J284+K284</f>
        <v>32.15</v>
      </c>
    </row>
    <row r="285" spans="1:18" ht="13">
      <c r="A285" s="70">
        <v>17.2</v>
      </c>
      <c r="B285" s="116" t="s">
        <v>453</v>
      </c>
      <c r="C285" s="116"/>
      <c r="D285" s="116"/>
      <c r="E285" s="116"/>
      <c r="F285" s="116"/>
      <c r="G285" s="43"/>
      <c r="I285" s="7"/>
    </row>
    <row r="286" spans="1:18" ht="37.5">
      <c r="A286" s="70" t="s">
        <v>454</v>
      </c>
      <c r="B286" s="116" t="s">
        <v>455</v>
      </c>
      <c r="C286" s="105" t="s">
        <v>21</v>
      </c>
      <c r="D286" s="106">
        <v>6</v>
      </c>
      <c r="E286" s="107">
        <v>288.8</v>
      </c>
      <c r="F286" s="108">
        <f t="shared" si="37"/>
        <v>1732.8</v>
      </c>
      <c r="G286" s="43"/>
      <c r="H286" s="1">
        <f>ROUND(E286-(E286/1.35),2)</f>
        <v>74.87</v>
      </c>
      <c r="I286" s="7">
        <f>E286-H286</f>
        <v>213.93</v>
      </c>
      <c r="J286" s="8">
        <f>ROUND(I286/1.13,2)</f>
        <v>189.32</v>
      </c>
      <c r="K286" s="7">
        <f>I286-J286</f>
        <v>24.610000000000014</v>
      </c>
      <c r="L286" s="7">
        <f>H286+J286+K286</f>
        <v>288.8</v>
      </c>
    </row>
    <row r="287" spans="1:18">
      <c r="A287" s="70">
        <v>17.3</v>
      </c>
      <c r="B287" s="116" t="s">
        <v>456</v>
      </c>
      <c r="C287" s="105" t="s">
        <v>63</v>
      </c>
      <c r="D287" s="106">
        <v>20</v>
      </c>
      <c r="E287" s="107">
        <v>134.77000000000001</v>
      </c>
      <c r="F287" s="108">
        <f t="shared" si="37"/>
        <v>2695.4</v>
      </c>
      <c r="G287" s="44"/>
      <c r="H287" s="1">
        <f>ROUND(E287-(E287/1.35),2)</f>
        <v>34.94</v>
      </c>
      <c r="I287" s="7">
        <f>E287-H287</f>
        <v>99.830000000000013</v>
      </c>
      <c r="J287" s="8">
        <f>ROUND(I287/1.13,2)</f>
        <v>88.35</v>
      </c>
      <c r="K287" s="7">
        <f>I287-J287</f>
        <v>11.480000000000018</v>
      </c>
      <c r="L287" s="7">
        <f>H287+J287+K287</f>
        <v>134.77000000000001</v>
      </c>
    </row>
    <row r="288" spans="1:18" ht="25">
      <c r="A288" s="70">
        <v>17.399999999999999</v>
      </c>
      <c r="B288" s="104" t="s">
        <v>457</v>
      </c>
      <c r="C288" s="105" t="s">
        <v>63</v>
      </c>
      <c r="D288" s="106">
        <v>36</v>
      </c>
      <c r="E288" s="107">
        <v>109.1</v>
      </c>
      <c r="F288" s="108">
        <f t="shared" si="37"/>
        <v>3927.6</v>
      </c>
      <c r="G288" s="44"/>
      <c r="H288" s="1">
        <f>ROUND(E288-(E288/1.35),2)</f>
        <v>28.29</v>
      </c>
      <c r="I288" s="7">
        <f>E288-H288</f>
        <v>80.81</v>
      </c>
      <c r="J288" s="8">
        <f>ROUND(I288/1.13,2)</f>
        <v>71.510000000000005</v>
      </c>
      <c r="K288" s="7">
        <f>I288-J288</f>
        <v>9.2999999999999972</v>
      </c>
      <c r="L288" s="7">
        <f>H288+J288+K288</f>
        <v>109.10000000000001</v>
      </c>
    </row>
    <row r="289" spans="1:12" ht="13">
      <c r="A289" s="71">
        <v>17.5</v>
      </c>
      <c r="B289" s="179" t="s">
        <v>458</v>
      </c>
      <c r="C289" s="180"/>
      <c r="D289" s="180"/>
      <c r="E289" s="180"/>
      <c r="F289" s="181"/>
      <c r="G289" s="6">
        <f>ROUND(SUM(F290:F297),2)</f>
        <v>7325.64</v>
      </c>
      <c r="I289" s="7"/>
      <c r="J289" s="7"/>
    </row>
    <row r="290" spans="1:12" ht="13">
      <c r="A290" s="70" t="s">
        <v>459</v>
      </c>
      <c r="B290" s="116" t="s">
        <v>460</v>
      </c>
      <c r="C290" s="105" t="s">
        <v>15</v>
      </c>
      <c r="D290" s="106">
        <v>180</v>
      </c>
      <c r="E290" s="107">
        <v>1.64</v>
      </c>
      <c r="F290" s="108">
        <f t="shared" si="37"/>
        <v>295.2</v>
      </c>
      <c r="G290" s="43"/>
      <c r="H290" s="1">
        <f t="shared" ref="H290:H297" si="38">ROUND(E290-(E290/1.35),2)</f>
        <v>0.43</v>
      </c>
      <c r="I290" s="7">
        <f t="shared" ref="I290:I297" si="39">E290-H290</f>
        <v>1.21</v>
      </c>
      <c r="J290" s="8">
        <f t="shared" ref="J290:J297" si="40">ROUND(I290/1.13,2)</f>
        <v>1.07</v>
      </c>
      <c r="K290" s="7">
        <f t="shared" ref="K290:K297" si="41">I290-J290</f>
        <v>0.1399999999999999</v>
      </c>
      <c r="L290" s="7">
        <f t="shared" ref="L290:L297" si="42">H290+J290+K290</f>
        <v>1.64</v>
      </c>
    </row>
    <row r="291" spans="1:12" ht="25.5" customHeight="1">
      <c r="A291" s="70" t="s">
        <v>461</v>
      </c>
      <c r="B291" s="116" t="s">
        <v>462</v>
      </c>
      <c r="C291" s="105" t="s">
        <v>178</v>
      </c>
      <c r="D291" s="106">
        <v>20</v>
      </c>
      <c r="E291" s="107">
        <v>4.5</v>
      </c>
      <c r="F291" s="108">
        <f t="shared" si="37"/>
        <v>90</v>
      </c>
      <c r="G291" s="43"/>
      <c r="H291" s="1">
        <f t="shared" si="38"/>
        <v>1.17</v>
      </c>
      <c r="I291" s="7">
        <f t="shared" si="39"/>
        <v>3.33</v>
      </c>
      <c r="J291" s="8">
        <f t="shared" si="40"/>
        <v>2.95</v>
      </c>
      <c r="K291" s="7">
        <f t="shared" si="41"/>
        <v>0.37999999999999989</v>
      </c>
      <c r="L291" s="7">
        <f t="shared" si="42"/>
        <v>4.5</v>
      </c>
    </row>
    <row r="292" spans="1:12" ht="64.5" customHeight="1">
      <c r="A292" s="70" t="s">
        <v>463</v>
      </c>
      <c r="B292" s="116" t="s">
        <v>464</v>
      </c>
      <c r="C292" s="105" t="s">
        <v>178</v>
      </c>
      <c r="D292" s="106">
        <v>20</v>
      </c>
      <c r="E292" s="107">
        <v>3.96</v>
      </c>
      <c r="F292" s="108">
        <f t="shared" si="37"/>
        <v>79.2</v>
      </c>
      <c r="G292" s="43"/>
      <c r="H292" s="1">
        <f t="shared" si="38"/>
        <v>1.03</v>
      </c>
      <c r="I292" s="7">
        <f t="shared" si="39"/>
        <v>2.9299999999999997</v>
      </c>
      <c r="J292" s="8">
        <f t="shared" si="40"/>
        <v>2.59</v>
      </c>
      <c r="K292" s="7">
        <f t="shared" si="41"/>
        <v>0.33999999999999986</v>
      </c>
      <c r="L292" s="7">
        <f t="shared" si="42"/>
        <v>3.96</v>
      </c>
    </row>
    <row r="293" spans="1:12" ht="54" customHeight="1">
      <c r="A293" s="70" t="s">
        <v>465</v>
      </c>
      <c r="B293" s="116" t="s">
        <v>220</v>
      </c>
      <c r="C293" s="105" t="s">
        <v>178</v>
      </c>
      <c r="D293" s="106">
        <v>36</v>
      </c>
      <c r="E293" s="107">
        <v>47.6</v>
      </c>
      <c r="F293" s="108">
        <f t="shared" si="37"/>
        <v>1713.6</v>
      </c>
      <c r="G293" s="43"/>
      <c r="H293" s="1">
        <f t="shared" si="38"/>
        <v>12.34</v>
      </c>
      <c r="I293" s="7">
        <f t="shared" si="39"/>
        <v>35.260000000000005</v>
      </c>
      <c r="J293" s="8">
        <f t="shared" si="40"/>
        <v>31.2</v>
      </c>
      <c r="K293" s="7">
        <f t="shared" si="41"/>
        <v>4.0600000000000058</v>
      </c>
      <c r="L293" s="7">
        <f t="shared" si="42"/>
        <v>47.600000000000009</v>
      </c>
    </row>
    <row r="294" spans="1:12" ht="48" customHeight="1">
      <c r="A294" s="70" t="s">
        <v>466</v>
      </c>
      <c r="B294" s="116" t="s">
        <v>467</v>
      </c>
      <c r="C294" s="105" t="s">
        <v>15</v>
      </c>
      <c r="D294" s="106">
        <v>18</v>
      </c>
      <c r="E294" s="107">
        <v>39.11</v>
      </c>
      <c r="F294" s="108">
        <f t="shared" si="37"/>
        <v>703.98</v>
      </c>
      <c r="G294" s="43"/>
      <c r="H294" s="1">
        <f t="shared" si="38"/>
        <v>10.14</v>
      </c>
      <c r="I294" s="7">
        <f t="shared" si="39"/>
        <v>28.97</v>
      </c>
      <c r="J294" s="8">
        <f t="shared" si="40"/>
        <v>25.64</v>
      </c>
      <c r="K294" s="7">
        <f t="shared" si="41"/>
        <v>3.3299999999999983</v>
      </c>
      <c r="L294" s="7">
        <f t="shared" si="42"/>
        <v>39.11</v>
      </c>
    </row>
    <row r="295" spans="1:12" ht="81.75" customHeight="1">
      <c r="A295" s="70" t="s">
        <v>468</v>
      </c>
      <c r="B295" s="116" t="s">
        <v>469</v>
      </c>
      <c r="C295" s="105" t="s">
        <v>15</v>
      </c>
      <c r="D295" s="106">
        <v>180</v>
      </c>
      <c r="E295" s="107">
        <v>6.24</v>
      </c>
      <c r="F295" s="108">
        <f t="shared" si="37"/>
        <v>1123.2</v>
      </c>
      <c r="G295" s="43"/>
      <c r="H295" s="1">
        <f t="shared" si="38"/>
        <v>1.62</v>
      </c>
      <c r="I295" s="7">
        <f t="shared" si="39"/>
        <v>4.62</v>
      </c>
      <c r="J295" s="8">
        <f t="shared" si="40"/>
        <v>4.09</v>
      </c>
      <c r="K295" s="7">
        <f t="shared" si="41"/>
        <v>0.53000000000000025</v>
      </c>
      <c r="L295" s="7">
        <f t="shared" si="42"/>
        <v>6.24</v>
      </c>
    </row>
    <row r="296" spans="1:12" ht="147" customHeight="1">
      <c r="A296" s="70" t="s">
        <v>470</v>
      </c>
      <c r="B296" s="104" t="s">
        <v>471</v>
      </c>
      <c r="C296" s="105" t="s">
        <v>472</v>
      </c>
      <c r="D296" s="106">
        <v>2</v>
      </c>
      <c r="E296" s="107">
        <v>1038.33</v>
      </c>
      <c r="F296" s="108">
        <f t="shared" si="37"/>
        <v>2076.66</v>
      </c>
      <c r="G296" s="43"/>
      <c r="H296" s="1">
        <f t="shared" si="38"/>
        <v>269.2</v>
      </c>
      <c r="I296" s="7">
        <f t="shared" si="39"/>
        <v>769.12999999999988</v>
      </c>
      <c r="J296" s="8">
        <f t="shared" si="40"/>
        <v>680.65</v>
      </c>
      <c r="K296" s="7">
        <f t="shared" si="41"/>
        <v>88.479999999999905</v>
      </c>
      <c r="L296" s="7">
        <f t="shared" si="42"/>
        <v>1038.33</v>
      </c>
    </row>
    <row r="297" spans="1:12" ht="41.25" customHeight="1">
      <c r="A297" s="70" t="s">
        <v>473</v>
      </c>
      <c r="B297" s="116" t="s">
        <v>474</v>
      </c>
      <c r="C297" s="105" t="s">
        <v>15</v>
      </c>
      <c r="D297" s="106">
        <v>180</v>
      </c>
      <c r="E297" s="107">
        <v>6.91</v>
      </c>
      <c r="F297" s="108">
        <f t="shared" si="37"/>
        <v>1243.8</v>
      </c>
      <c r="G297" s="43"/>
      <c r="H297" s="1">
        <f t="shared" si="38"/>
        <v>1.79</v>
      </c>
      <c r="I297" s="7">
        <f t="shared" si="39"/>
        <v>5.12</v>
      </c>
      <c r="J297" s="8">
        <f t="shared" si="40"/>
        <v>4.53</v>
      </c>
      <c r="K297" s="7">
        <f t="shared" si="41"/>
        <v>0.58999999999999986</v>
      </c>
      <c r="L297" s="7">
        <f t="shared" si="42"/>
        <v>6.91</v>
      </c>
    </row>
    <row r="298" spans="1:12">
      <c r="A298" s="45"/>
      <c r="B298" s="45"/>
      <c r="C298" s="45"/>
      <c r="D298" s="46"/>
      <c r="E298" s="45"/>
      <c r="F298" s="47" t="s">
        <v>475</v>
      </c>
      <c r="G298" s="48">
        <f>G9+G30+G84+G89+G98+G103+G106+G110+G143+G183+G213+G244+G249+G282+G289</f>
        <v>711990.19000000006</v>
      </c>
    </row>
    <row r="299" spans="1:12">
      <c r="A299" s="49"/>
      <c r="B299" s="49"/>
      <c r="C299" s="49"/>
      <c r="D299" s="50"/>
      <c r="E299" s="49"/>
      <c r="F299" s="51" t="s">
        <v>476</v>
      </c>
      <c r="G299" s="52">
        <f>G298*0.2</f>
        <v>142398.03800000003</v>
      </c>
    </row>
    <row r="300" spans="1:12">
      <c r="A300" s="49"/>
      <c r="B300" s="49"/>
      <c r="C300" s="49"/>
      <c r="D300" s="50"/>
      <c r="E300" s="49"/>
      <c r="F300" s="51" t="s">
        <v>477</v>
      </c>
      <c r="G300" s="52">
        <f>G298*0.43</f>
        <v>306155.78169999999</v>
      </c>
    </row>
    <row r="301" spans="1:12">
      <c r="A301" s="53"/>
      <c r="B301" s="53"/>
      <c r="C301" s="53"/>
      <c r="D301" s="54"/>
      <c r="E301" s="53"/>
      <c r="F301" s="55" t="s">
        <v>478</v>
      </c>
      <c r="G301" s="56">
        <f>SUM(G298:G300)</f>
        <v>1160544.0097000001</v>
      </c>
    </row>
    <row r="302" spans="1:12">
      <c r="A302" s="49"/>
      <c r="B302" s="49"/>
      <c r="C302" s="49"/>
      <c r="D302" s="50"/>
      <c r="E302" s="49"/>
      <c r="F302" s="51" t="s">
        <v>479</v>
      </c>
      <c r="G302" s="52">
        <f>G301*0.13</f>
        <v>150870.721261</v>
      </c>
    </row>
    <row r="303" spans="1:12">
      <c r="A303" s="53"/>
      <c r="B303" s="53"/>
      <c r="C303" s="53"/>
      <c r="D303" s="54"/>
      <c r="E303" s="53"/>
      <c r="F303" s="55" t="s">
        <v>480</v>
      </c>
      <c r="G303" s="56">
        <f>SUM(G301:G302)</f>
        <v>1311414.7309610001</v>
      </c>
    </row>
    <row r="304" spans="1:12">
      <c r="A304" s="49"/>
      <c r="B304" s="49"/>
      <c r="C304" s="49"/>
      <c r="D304" s="50"/>
      <c r="E304" s="49"/>
      <c r="F304" s="51" t="s">
        <v>481</v>
      </c>
      <c r="G304" s="52">
        <f>G303*0.05</f>
        <v>65570.736548050001</v>
      </c>
    </row>
    <row r="305" spans="1:13" ht="13">
      <c r="A305" s="173" t="s">
        <v>482</v>
      </c>
      <c r="B305" s="173"/>
      <c r="C305" s="173"/>
      <c r="D305" s="173"/>
      <c r="E305" s="173"/>
      <c r="F305" s="174"/>
      <c r="G305" s="57">
        <f>SUM(G303:G304)</f>
        <v>1376985.4675090502</v>
      </c>
    </row>
    <row r="308" spans="1:13" ht="13" thickBot="1"/>
    <row r="309" spans="1:13" ht="13.5" thickBot="1">
      <c r="H309" s="58" t="s">
        <v>483</v>
      </c>
      <c r="I309" s="59" t="s">
        <v>484</v>
      </c>
      <c r="J309" s="59" t="s">
        <v>84</v>
      </c>
    </row>
    <row r="310" spans="1:13" ht="13" thickBot="1">
      <c r="H310" s="28">
        <v>1</v>
      </c>
      <c r="I310" s="29" t="s">
        <v>485</v>
      </c>
      <c r="J310" s="30">
        <f>F33+F34+F41+F44+F45+M316/5</f>
        <v>60913.464000000007</v>
      </c>
    </row>
    <row r="311" spans="1:13" ht="13" thickBot="1">
      <c r="H311" s="60">
        <v>2</v>
      </c>
      <c r="I311" s="34" t="s">
        <v>486</v>
      </c>
      <c r="J311" s="30">
        <f>F47+F48+F60+M316/5</f>
        <v>123904.84400000001</v>
      </c>
    </row>
    <row r="312" spans="1:13" ht="13" thickBot="1">
      <c r="H312" s="28">
        <v>3</v>
      </c>
      <c r="I312" s="34" t="s">
        <v>487</v>
      </c>
      <c r="J312" s="30">
        <f>F50+F51+M316/5</f>
        <v>120472.71400000001</v>
      </c>
    </row>
    <row r="313" spans="1:13" ht="13" thickBot="1">
      <c r="H313" s="28">
        <v>4</v>
      </c>
      <c r="I313" s="29" t="s">
        <v>488</v>
      </c>
      <c r="J313" s="30">
        <f>F53+F54+M316/5</f>
        <v>120472.71400000001</v>
      </c>
    </row>
    <row r="314" spans="1:13" ht="13" thickBot="1">
      <c r="H314" s="28">
        <v>5</v>
      </c>
      <c r="I314" s="29" t="s">
        <v>489</v>
      </c>
      <c r="J314" s="30">
        <f>F56+F57+M316/5</f>
        <v>120472.71400000001</v>
      </c>
    </row>
    <row r="315" spans="1:13" ht="13" thickBot="1">
      <c r="H315" s="28">
        <v>6</v>
      </c>
      <c r="I315" s="29" t="s">
        <v>490</v>
      </c>
      <c r="J315" s="30">
        <f>G282+G289+G84</f>
        <v>22801.519999999997</v>
      </c>
    </row>
    <row r="316" spans="1:13" ht="13" thickBot="1">
      <c r="H316" s="28">
        <v>7</v>
      </c>
      <c r="I316" s="29" t="s">
        <v>491</v>
      </c>
      <c r="J316" s="30">
        <f>G213+G183+G249</f>
        <v>142950.22</v>
      </c>
      <c r="M316" s="1">
        <v>52956.320000000065</v>
      </c>
    </row>
    <row r="317" spans="1:13" ht="13" thickBot="1">
      <c r="H317" s="65"/>
      <c r="I317" s="66"/>
      <c r="J317" s="29" t="s">
        <v>492</v>
      </c>
      <c r="K317" s="27">
        <f>SUM(J310:J316)</f>
        <v>711988.19000000006</v>
      </c>
      <c r="L317" s="7">
        <f>G9+G30+G84+G103+G106+G110+G183+G213+G249+G282+G289</f>
        <v>711990.19000000006</v>
      </c>
      <c r="M317" s="7">
        <f>L317-K317</f>
        <v>2</v>
      </c>
    </row>
    <row r="318" spans="1:13" ht="13" thickBot="1">
      <c r="H318" s="33"/>
      <c r="I318" s="34" t="s">
        <v>475</v>
      </c>
      <c r="J318" s="35">
        <v>597003.4</v>
      </c>
    </row>
    <row r="319" spans="1:13" ht="13" thickBot="1">
      <c r="H319" s="36"/>
      <c r="I319" s="29" t="s">
        <v>476</v>
      </c>
      <c r="J319" s="30">
        <v>119400.68</v>
      </c>
    </row>
    <row r="320" spans="1:13" ht="13" thickBot="1">
      <c r="H320" s="36"/>
      <c r="I320" s="29" t="s">
        <v>493</v>
      </c>
      <c r="J320" s="30">
        <v>236114.84</v>
      </c>
    </row>
    <row r="321" spans="8:10" ht="13" thickBot="1">
      <c r="H321" s="36"/>
      <c r="I321" s="29" t="s">
        <v>494</v>
      </c>
      <c r="J321" s="30">
        <v>952518.92</v>
      </c>
    </row>
    <row r="322" spans="8:10" ht="13" thickBot="1">
      <c r="H322" s="36"/>
      <c r="I322" s="29" t="s">
        <v>82</v>
      </c>
      <c r="J322" s="30">
        <v>123827.46</v>
      </c>
    </row>
    <row r="323" spans="8:10" ht="13" thickBot="1">
      <c r="H323" s="36"/>
      <c r="I323" s="29" t="s">
        <v>495</v>
      </c>
      <c r="J323" s="30">
        <v>1076346.3799999999</v>
      </c>
    </row>
    <row r="324" spans="8:10" ht="13" thickBot="1">
      <c r="H324" s="36"/>
      <c r="I324" s="29" t="s">
        <v>481</v>
      </c>
      <c r="J324" s="30">
        <v>53817.32</v>
      </c>
    </row>
    <row r="325" spans="8:10" ht="13" thickBot="1">
      <c r="H325" s="36"/>
      <c r="I325" s="29"/>
      <c r="J325" s="29"/>
    </row>
    <row r="326" spans="8:10" ht="13.5" thickBot="1">
      <c r="H326" s="61"/>
      <c r="I326" s="37" t="s">
        <v>496</v>
      </c>
      <c r="J326" s="38">
        <v>1130163.7</v>
      </c>
    </row>
  </sheetData>
  <mergeCells count="31">
    <mergeCell ref="B89:F89"/>
    <mergeCell ref="A1:G1"/>
    <mergeCell ref="A2:G2"/>
    <mergeCell ref="A3:G3"/>
    <mergeCell ref="A4:G4"/>
    <mergeCell ref="A5:G5"/>
    <mergeCell ref="A6:G6"/>
    <mergeCell ref="A7:G7"/>
    <mergeCell ref="B9:F9"/>
    <mergeCell ref="B30:F30"/>
    <mergeCell ref="B77:F77"/>
    <mergeCell ref="B84:F84"/>
    <mergeCell ref="B196:F196"/>
    <mergeCell ref="B94:F94"/>
    <mergeCell ref="B98:F98"/>
    <mergeCell ref="B103:F103"/>
    <mergeCell ref="B106:F106"/>
    <mergeCell ref="B110:F110"/>
    <mergeCell ref="B119:F119"/>
    <mergeCell ref="B143:F143"/>
    <mergeCell ref="B173:F173"/>
    <mergeCell ref="B183:F183"/>
    <mergeCell ref="B185:F185"/>
    <mergeCell ref="B192:F192"/>
    <mergeCell ref="A305:F305"/>
    <mergeCell ref="B213:F213"/>
    <mergeCell ref="B230:F230"/>
    <mergeCell ref="B244:F244"/>
    <mergeCell ref="B249:F249"/>
    <mergeCell ref="B282:F282"/>
    <mergeCell ref="B289:F289"/>
  </mergeCells>
  <printOptions horizontalCentered="1"/>
  <pageMargins left="0.7" right="0.7" top="0.75" bottom="0.75" header="0.3" footer="0.3"/>
  <pageSetup scale="53" fitToHeight="0" orientation="portrait" r:id="rId1"/>
  <headerFooter>
    <oddFooter>&amp;R&amp;P/&amp;N</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7</vt:i4>
      </vt:variant>
    </vt:vector>
  </HeadingPairs>
  <TitlesOfParts>
    <vt:vector size="9" baseType="lpstr">
      <vt:lpstr>PLAN DE OFERTA</vt:lpstr>
      <vt:lpstr>1. PRESUPUESTO REHAB (3)</vt:lpstr>
      <vt:lpstr>'1. PRESUPUESTO REHAB (3)'!_Toc54091744</vt:lpstr>
      <vt:lpstr>'1. PRESUPUESTO REHAB (3)'!_Toc54091746</vt:lpstr>
      <vt:lpstr>'1. PRESUPUESTO REHAB (3)'!_Toc54091747</vt:lpstr>
      <vt:lpstr>'1. PRESUPUESTO REHAB (3)'!_Toc54091749</vt:lpstr>
      <vt:lpstr>'1. PRESUPUESTO REHAB (3)'!Área_de_impresión</vt:lpstr>
      <vt:lpstr>'PLAN DE OFERTA'!Área_de_impresión</vt:lpstr>
      <vt:lpstr>'1. PRESUPUESTO REHAB (3)'!Títulos_a_imprimir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Maryxenia de Salazar</dc:creator>
  <cp:keywords/>
  <dc:description/>
  <cp:lastModifiedBy>Quick Service PC</cp:lastModifiedBy>
  <cp:revision/>
  <cp:lastPrinted>2023-07-06T16:47:47Z</cp:lastPrinted>
  <dcterms:created xsi:type="dcterms:W3CDTF">2019-08-27T16:07:00Z</dcterms:created>
  <dcterms:modified xsi:type="dcterms:W3CDTF">2023-07-13T18:31:31Z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1033-11.2.0.9031</vt:lpwstr>
  </property>
  <property fmtid="{D5CDD505-2E9C-101B-9397-08002B2CF9AE}" pid="3" name="MSIP_Label_1127a2b6-15f0-419d-9b28-c70a2bd9d8e7_Enabled">
    <vt:lpwstr>true</vt:lpwstr>
  </property>
  <property fmtid="{D5CDD505-2E9C-101B-9397-08002B2CF9AE}" pid="4" name="MSIP_Label_1127a2b6-15f0-419d-9b28-c70a2bd9d8e7_SetDate">
    <vt:lpwstr>2023-01-10T15:48:45Z</vt:lpwstr>
  </property>
  <property fmtid="{D5CDD505-2E9C-101B-9397-08002B2CF9AE}" pid="5" name="MSIP_Label_1127a2b6-15f0-419d-9b28-c70a2bd9d8e7_Method">
    <vt:lpwstr>Standard</vt:lpwstr>
  </property>
  <property fmtid="{D5CDD505-2E9C-101B-9397-08002B2CF9AE}" pid="6" name="MSIP_Label_1127a2b6-15f0-419d-9b28-c70a2bd9d8e7_Name">
    <vt:lpwstr>defa4170-0d19-0005-0004-bc88714345d2</vt:lpwstr>
  </property>
  <property fmtid="{D5CDD505-2E9C-101B-9397-08002B2CF9AE}" pid="7" name="MSIP_Label_1127a2b6-15f0-419d-9b28-c70a2bd9d8e7_SiteId">
    <vt:lpwstr>72c26e03-2318-442a-ad4d-dd5408fdc373</vt:lpwstr>
  </property>
  <property fmtid="{D5CDD505-2E9C-101B-9397-08002B2CF9AE}" pid="8" name="MSIP_Label_1127a2b6-15f0-419d-9b28-c70a2bd9d8e7_ActionId">
    <vt:lpwstr>4c7a3721-eb78-4f69-8482-19c15be71251</vt:lpwstr>
  </property>
  <property fmtid="{D5CDD505-2E9C-101B-9397-08002B2CF9AE}" pid="9" name="MSIP_Label_1127a2b6-15f0-419d-9b28-c70a2bd9d8e7_ContentBits">
    <vt:lpwstr>0</vt:lpwstr>
  </property>
</Properties>
</file>